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16"/>
  </bookViews>
  <sheets>
    <sheet name="目录" sheetId="5" r:id="rId1"/>
    <sheet name="整体支出" sheetId="1" r:id="rId2"/>
    <sheet name="项目1" sheetId="2" r:id="rId3"/>
    <sheet name="项目2" sheetId="6" r:id="rId4"/>
    <sheet name="项目3" sheetId="7" r:id="rId5"/>
    <sheet name="项目4" sheetId="8" r:id="rId6"/>
    <sheet name="项目5" sheetId="9" r:id="rId7"/>
    <sheet name="项目6" sheetId="10" r:id="rId8"/>
    <sheet name="项目7" sheetId="11" r:id="rId9"/>
    <sheet name="项目8" sheetId="12" r:id="rId10"/>
    <sheet name="项目9" sheetId="13" r:id="rId11"/>
    <sheet name="项目10" sheetId="14" r:id="rId12"/>
    <sheet name="项目11" sheetId="15" r:id="rId13"/>
    <sheet name="项目12" sheetId="16" r:id="rId14"/>
    <sheet name="项目13" sheetId="17" r:id="rId15"/>
    <sheet name="项目14" sheetId="18" r:id="rId16"/>
    <sheet name="项目15" sheetId="19" r:id="rId17"/>
    <sheet name="项目16" sheetId="21" r:id="rId18"/>
    <sheet name="项目17" sheetId="20" r:id="rId19"/>
    <sheet name="项目18" sheetId="22" r:id="rId20"/>
    <sheet name="项目19" sheetId="23" r:id="rId21"/>
    <sheet name="项目20" sheetId="24" r:id="rId22"/>
    <sheet name="项目21" sheetId="25" r:id="rId23"/>
    <sheet name="项目22" sheetId="26" r:id="rId24"/>
    <sheet name="项目23" sheetId="27" r:id="rId25"/>
    <sheet name="项目24" sheetId="28" r:id="rId26"/>
    <sheet name="项目25" sheetId="29" r:id="rId27"/>
    <sheet name="项目26" sheetId="30" r:id="rId28"/>
    <sheet name="项目27" sheetId="31" r:id="rId29"/>
    <sheet name="项目28" sheetId="32" r:id="rId30"/>
    <sheet name="项目29" sheetId="33" r:id="rId31"/>
    <sheet name="项目30" sheetId="34" r:id="rId32"/>
    <sheet name="项目31" sheetId="35" r:id="rId33"/>
    <sheet name="项目32" sheetId="36" r:id="rId34"/>
    <sheet name="项目33" sheetId="37" r:id="rId35"/>
    <sheet name="项目34" sheetId="38" r:id="rId36"/>
    <sheet name="项目35" sheetId="39" r:id="rId37"/>
    <sheet name="项目36" sheetId="40" r:id="rId38"/>
    <sheet name="项目37" sheetId="41" r:id="rId39"/>
    <sheet name="项目38" sheetId="42" r:id="rId40"/>
    <sheet name="项目39" sheetId="43" r:id="rId41"/>
    <sheet name="项目40" sheetId="44" r:id="rId42"/>
    <sheet name="项目41" sheetId="45" r:id="rId43"/>
  </sheets>
  <definedNames>
    <definedName name="_xlnm._FilterDatabase" localSheetId="0" hidden="1">目录!$A$3:$D$45</definedName>
    <definedName name="_xlnm.Print_Titles" localSheetId="1">整体支出!$14:$14</definedName>
    <definedName name="_xlnm.Print_Area" localSheetId="6">项目5!$A$1:$I$43</definedName>
  </definedNames>
  <calcPr calcId="144525"/>
</workbook>
</file>

<file path=xl/comments1.xml><?xml version="1.0" encoding="utf-8"?>
<comments xmlns="http://schemas.openxmlformats.org/spreadsheetml/2006/main">
  <authors>
    <author>Administrator</author>
  </authors>
  <commentList>
    <comment ref="F30" authorId="0">
      <text>
        <r>
          <rPr>
            <b/>
            <sz val="9"/>
            <rFont val="宋体"/>
            <charset val="134"/>
          </rPr>
          <t>Administrator:</t>
        </r>
        <r>
          <rPr>
            <sz val="9"/>
            <rFont val="宋体"/>
            <charset val="134"/>
          </rPr>
          <t xml:space="preserve">
望丰水库、西江水库、大塘水库、乔兑水库等在建骨干水源工程建设</t>
        </r>
      </text>
    </comment>
    <comment ref="G30" authorId="0">
      <text>
        <r>
          <rPr>
            <b/>
            <sz val="9"/>
            <rFont val="宋体"/>
            <charset val="134"/>
          </rPr>
          <t>Administrator:</t>
        </r>
        <r>
          <rPr>
            <sz val="9"/>
            <rFont val="宋体"/>
            <charset val="134"/>
          </rPr>
          <t xml:space="preserve">
西江水库工程、大塘水库、望丰水库建设</t>
        </r>
      </text>
    </comment>
    <comment ref="F31" authorId="0">
      <text>
        <r>
          <rPr>
            <b/>
            <sz val="9"/>
            <rFont val="宋体"/>
            <charset val="134"/>
          </rPr>
          <t>Administrator:</t>
        </r>
        <r>
          <rPr>
            <sz val="9"/>
            <rFont val="宋体"/>
            <charset val="134"/>
          </rPr>
          <t xml:space="preserve">
实施城镇污水管网和供水管网</t>
        </r>
      </text>
    </comment>
    <comment ref="G31" authorId="0">
      <text>
        <r>
          <rPr>
            <b/>
            <sz val="9"/>
            <rFont val="宋体"/>
            <charset val="134"/>
          </rPr>
          <t>Administrator:</t>
        </r>
        <r>
          <rPr>
            <sz val="9"/>
            <rFont val="宋体"/>
            <charset val="134"/>
          </rPr>
          <t xml:space="preserve">
县城供水改扩建工程（二期）项目、西江千户苗寨景区供水工程</t>
        </r>
      </text>
    </comment>
    <comment ref="G32" authorId="0">
      <text>
        <r>
          <rPr>
            <b/>
            <sz val="9"/>
            <rFont val="宋体"/>
            <charset val="134"/>
          </rPr>
          <t>Administrator:</t>
        </r>
        <r>
          <rPr>
            <sz val="9"/>
            <rFont val="宋体"/>
            <charset val="134"/>
          </rPr>
          <t xml:space="preserve">
2022年 雷山县农村供水保障工程、2022年丹江镇农村千人以下村落供水管网更新改造工程、大塘镇桥港村饮水提升工程项目、2022年雷山县农村饮水维修养护工程、2022年农村饮水安全改造工程。</t>
        </r>
      </text>
    </comment>
    <comment ref="G34" authorId="0">
      <text>
        <r>
          <rPr>
            <b/>
            <sz val="9"/>
            <rFont val="宋体"/>
            <charset val="134"/>
          </rPr>
          <t>Administrator:</t>
        </r>
        <r>
          <rPr>
            <sz val="9"/>
            <rFont val="宋体"/>
            <charset val="134"/>
          </rPr>
          <t xml:space="preserve">
贵州电网有限责任公司建设分公司实施雷山220KV输变电工程；贵州兴雷投资开发（集团）有限责任公司实施的雷山县九十九工程和雷山县景区多层立体停车场（1期）建设工程。</t>
        </r>
      </text>
    </comment>
  </commentList>
</comments>
</file>

<file path=xl/sharedStrings.xml><?xml version="1.0" encoding="utf-8"?>
<sst xmlns="http://schemas.openxmlformats.org/spreadsheetml/2006/main" count="5324" uniqueCount="694">
  <si>
    <t>2022年部门预算绩效评价公开目录</t>
  </si>
  <si>
    <t>序号</t>
  </si>
  <si>
    <t>分类</t>
  </si>
  <si>
    <t>内容</t>
  </si>
  <si>
    <t>备注</t>
  </si>
  <si>
    <t>整体支出</t>
  </si>
  <si>
    <t>整体支出绩效自评表</t>
  </si>
  <si>
    <t>项目1</t>
  </si>
  <si>
    <t>水资源返还经费（雷财预[2022]68号）</t>
  </si>
  <si>
    <t>项目2</t>
  </si>
  <si>
    <t>水务物业管理公司运行经费及水务工作专项经费（含租车费）（雷财预[2022]68号）</t>
  </si>
  <si>
    <t>项目3</t>
  </si>
  <si>
    <t>2022年公车补贴（雷财预[2022]1号）</t>
  </si>
  <si>
    <t>项目4</t>
  </si>
  <si>
    <t>永乐镇污水处理厂运行经费（雷财预[2022]173号）</t>
  </si>
  <si>
    <t>项目5</t>
  </si>
  <si>
    <t>西江营上水厂运行经费（雷财预[2022]173号）</t>
  </si>
  <si>
    <t>项目6</t>
  </si>
  <si>
    <t>郎德镇和永乐镇供水设施改造提升工程款（雷财预[2022]173号）</t>
  </si>
  <si>
    <t>项目7</t>
  </si>
  <si>
    <t>西江镇污水处理厂运行经费（雷财预[2022]173号）</t>
  </si>
  <si>
    <t>项目8</t>
  </si>
  <si>
    <t>杨昌汉抚恤金（雷财预[2022]50号）</t>
  </si>
  <si>
    <t>项目9</t>
  </si>
  <si>
    <t>关于下达2021年中小河流治理项目州级补助资金的通知（州财农[2021]44号）</t>
  </si>
  <si>
    <t>项目10</t>
  </si>
  <si>
    <t>关于下达2021年中小河流治理省级资金的通知（黔财农[2021]239号）</t>
  </si>
  <si>
    <t>项目11</t>
  </si>
  <si>
    <t>关于提前下达2022年中央水利发展资金（农村饮水工程维修养护部分）预算的通知（黔财农【2021】189号）</t>
  </si>
  <si>
    <t>项目12</t>
  </si>
  <si>
    <t>关于提前下达2022年中央水利发展资金（山洪灾害防治项目部分）预算的通知（黔财农【2021】191号）</t>
  </si>
  <si>
    <t>项目13</t>
  </si>
  <si>
    <t>关于提前下达2022年中央水利发展资金（山洪灾害防治非工程措施设施维修养护部分）预算的通知（黔财农【2021】190号）</t>
  </si>
  <si>
    <t>项目14</t>
  </si>
  <si>
    <t>关于提前下达2022年中央水利发展资金（中小河流治理部分）预算的通知（黔财农【2021】199号）</t>
  </si>
  <si>
    <t>项目15</t>
  </si>
  <si>
    <t>关于提前下达2022年中央水利发展资金（小型水库工程设施维修养护部分）预算的通知（黔财农【2021】203号）</t>
  </si>
  <si>
    <t>项目16</t>
  </si>
  <si>
    <t>2022年第一批新增地方政府专项债券预算资金的通知黔财建〔2022〕15号 雷财预〔2022〕187号-县城供水改扩建工程（二期）项目</t>
  </si>
  <si>
    <t>项目17</t>
  </si>
  <si>
    <t>2022年第一批新增地方政府专项债券预算资金的通知黔财农〔2022〕5号-雷山县西江水库工程</t>
  </si>
  <si>
    <t>项目18</t>
  </si>
  <si>
    <t>2022年第一批新增地方政府专项债券预算资金的通知黔财农〔2022〕5号-西江千户苗寨景区供水工程</t>
  </si>
  <si>
    <t>项目19</t>
  </si>
  <si>
    <t>关于下达2021年州级基本建设项目前期经费（批三批）的通知黔东南财建[2022]11号</t>
  </si>
  <si>
    <t>项目20</t>
  </si>
  <si>
    <t>2022年雷山县新增一般债券资金项目（雷财预[2022]185号）-2018年农村饮水安全项目</t>
  </si>
  <si>
    <t>项目21</t>
  </si>
  <si>
    <t>黔财农〔2022〕16号 关于下达2022年第一批省级水利发展资金（水库安全运行及除险加固专项资金）</t>
  </si>
  <si>
    <t>项目22</t>
  </si>
  <si>
    <t>黔财农〔2022〕17号2022年第二批省级水利发展资金（水库安全运行及除险加固专项资金）</t>
  </si>
  <si>
    <t>项目23</t>
  </si>
  <si>
    <t>黔财农〔2022〕18号2022年省级水利发展资金（中小河流治理项目专项资金）</t>
  </si>
  <si>
    <t>项目24</t>
  </si>
  <si>
    <t>黔财农〔2022〕34号 下达2022年第一批省级水利发展资金（水利工程维修养护资金）</t>
  </si>
  <si>
    <t>项目25</t>
  </si>
  <si>
    <t>黔财农[2022]12号  关于下达2022年省级财政衔接推进乡村振兴补助资金[冬修水利任务]</t>
  </si>
  <si>
    <t>项目26</t>
  </si>
  <si>
    <t>黔财农〔2022〕78号关于下达2022年中央水利发展资金（农业水价综合改革部分）</t>
  </si>
  <si>
    <t>项目27</t>
  </si>
  <si>
    <t>关于划拨李远远同志安葬费的请示 雷水呈【2022】50号</t>
  </si>
  <si>
    <t>项目28</t>
  </si>
  <si>
    <t>雷财预[2022]50号关于李远远死亡后发给其遗属一次性抚恤金</t>
  </si>
  <si>
    <t>项目29</t>
  </si>
  <si>
    <t>黔财农〔2022〕104号关于下达2022年省级水利发展资金（农村供水保障工程省级财政补助资金）</t>
  </si>
  <si>
    <t>项目30</t>
  </si>
  <si>
    <t>黔财农〔2022〕95号-下达2022年省级水利发展资金（水资源节约、保护和管理专项资金）</t>
  </si>
  <si>
    <t>项目31</t>
  </si>
  <si>
    <t>黔财农〔2022〕131号下达2022年第四批新增地方政府专项债券预算资金-大塘水库</t>
  </si>
  <si>
    <t>项目32</t>
  </si>
  <si>
    <t>黔财农〔2022〕157号 关于下达2022年第三批水利救灾资金（雷山县抗旱补助费）</t>
  </si>
  <si>
    <t>项目33</t>
  </si>
  <si>
    <t>黔财农〔2022〕157号 关于下达2022年第三批水利救灾资金（丹江镇农村千人以下村落供水管网更新改造工程）</t>
  </si>
  <si>
    <t>项目34</t>
  </si>
  <si>
    <t>黔财农〔2022〕145号关于下达2022年第二批省级水利发展资金（配套中央资金及其他水利项目资金）预算的通知</t>
  </si>
  <si>
    <t>项目35</t>
  </si>
  <si>
    <t>黔财农〔2022〕142号关于下达2022年新增地方政府一般债券预算资金支持病险水库除险加固的通知</t>
  </si>
  <si>
    <t>项目36</t>
  </si>
  <si>
    <t>黔财农〔2022〕141号关于下达2022年新增地方政府一般债券预算资金支持水库维修养护的通知</t>
  </si>
  <si>
    <t>项目37</t>
  </si>
  <si>
    <t>黔东南财农〔2022〕65号关于下达2022年省级水利发展资金（水资源节约、保护和管理专项资金）</t>
  </si>
  <si>
    <t>项目38</t>
  </si>
  <si>
    <t>黔财农〔2022〕182号省财政厅省水利厅关于下达2022年第五批新增地方政府专项债券预算资金的通知-望丰水库建设</t>
  </si>
  <si>
    <t>项目39</t>
  </si>
  <si>
    <t>雷财农[2022]84号关于调整划拨2021年牛王寨易地搬迁点二次加压供水设施改造项目结余资金</t>
  </si>
  <si>
    <t>项目40</t>
  </si>
  <si>
    <t>2022年水土保持补偿费工作经费</t>
  </si>
  <si>
    <t>项目41</t>
  </si>
  <si>
    <t>雷财预【2022】212号拖欠中小企业欠款资金</t>
  </si>
  <si>
    <t>部门整体支出绩效自评表</t>
  </si>
  <si>
    <t xml:space="preserve">    (2022年度)</t>
  </si>
  <si>
    <t>单位（盖章）：雷山县水务局</t>
  </si>
  <si>
    <t>填报日期：2023年9月12日</t>
  </si>
  <si>
    <t>部门（单位）名称</t>
  </si>
  <si>
    <t>雷山县水务局</t>
  </si>
  <si>
    <t>部门（单位）总体资金（元）</t>
  </si>
  <si>
    <t>资金来源</t>
  </si>
  <si>
    <t>全年预算数A</t>
  </si>
  <si>
    <t>全年执行数B</t>
  </si>
  <si>
    <t>执行率（B/A)</t>
  </si>
  <si>
    <t>年度资金总额：</t>
  </si>
  <si>
    <t>基本支出</t>
  </si>
  <si>
    <t>—</t>
  </si>
  <si>
    <t>项目支出</t>
  </si>
  <si>
    <t>其他资金</t>
  </si>
  <si>
    <t>年度总体目标</t>
  </si>
  <si>
    <t>预期目标</t>
  </si>
  <si>
    <t>实际完成情况</t>
  </si>
  <si>
    <t xml:space="preserve">    合理统筹安排水利项目建设，加强水资源保护和防洪防汛管理，保障群众用水安全，逐步提高水生态环境。</t>
  </si>
  <si>
    <t xml:space="preserve">    按照工作计划，水利人员全力以扑，全面合理统筹安排水利项目建设，加强水资源保护和防洪防汛管理，保障了群众用水安全，逐步提高水生态环境，达成预期目标。</t>
  </si>
  <si>
    <t>指标</t>
  </si>
  <si>
    <t>一级指标</t>
  </si>
  <si>
    <t>二级指标</t>
  </si>
  <si>
    <t>三级指标</t>
  </si>
  <si>
    <t>年度指标值（A）</t>
  </si>
  <si>
    <t>实际完成值（B）</t>
  </si>
  <si>
    <t>分值</t>
  </si>
  <si>
    <t>得分</t>
  </si>
  <si>
    <t>未完成原因分析</t>
  </si>
  <si>
    <t>投入（10分）</t>
  </si>
  <si>
    <t>目标设定</t>
  </si>
  <si>
    <t>绩效目标合理性</t>
  </si>
  <si>
    <t>合理</t>
  </si>
  <si>
    <t>达成预期指标</t>
  </si>
  <si>
    <t>绩效指标明确性</t>
  </si>
  <si>
    <t>明确</t>
  </si>
  <si>
    <t>预算配置</t>
  </si>
  <si>
    <t>在职人员控制率</t>
  </si>
  <si>
    <r>
      <t>≤</t>
    </r>
    <r>
      <rPr>
        <sz val="9"/>
        <color rgb="FF000000"/>
        <rFont val="宋体"/>
        <charset val="134"/>
      </rPr>
      <t>100%</t>
    </r>
  </si>
  <si>
    <t>“三公经费”变动率</t>
  </si>
  <si>
    <t>主要原因一是汽车用油油价上扬；二是本年干旱导致农村饮水水源出水量不足，加强农村抗旱工作发生油费；三是服务商将以前年度发生的接待费到本年结账。</t>
  </si>
  <si>
    <t>重点支出安排率</t>
  </si>
  <si>
    <t>过程（20分）</t>
  </si>
  <si>
    <t>预算执行</t>
  </si>
  <si>
    <t>预算完成率</t>
  </si>
  <si>
    <t>一是财政周转金困难；二是部分项目实施进度缓慢。</t>
  </si>
  <si>
    <t>预算调整率</t>
  </si>
  <si>
    <r>
      <t>≤</t>
    </r>
    <r>
      <rPr>
        <sz val="9"/>
        <color rgb="FF000000"/>
        <rFont val="宋体"/>
        <charset val="134"/>
      </rPr>
      <t>5%，</t>
    </r>
    <r>
      <rPr>
        <sz val="9"/>
        <color rgb="FF000000"/>
        <rFont val="Arial"/>
        <charset val="134"/>
      </rPr>
      <t>≥</t>
    </r>
    <r>
      <rPr>
        <sz val="9"/>
        <color rgb="FF000000"/>
        <rFont val="宋体"/>
        <charset val="134"/>
      </rPr>
      <t>-5%</t>
    </r>
  </si>
  <si>
    <t>上级部分资金于预算年度开始后下达，预算调整数占比大。</t>
  </si>
  <si>
    <t>公用经费控制率</t>
  </si>
  <si>
    <t>预算执行率</t>
  </si>
  <si>
    <t>预算管理</t>
  </si>
  <si>
    <t>管理制度健全性</t>
  </si>
  <si>
    <t>建立健全</t>
  </si>
  <si>
    <t>资金使用合规性</t>
  </si>
  <si>
    <t>合规</t>
  </si>
  <si>
    <t>预决算信息公开</t>
  </si>
  <si>
    <t>公开</t>
  </si>
  <si>
    <t>基础信息完善</t>
  </si>
  <si>
    <t>完整</t>
  </si>
  <si>
    <t>资产管理</t>
  </si>
  <si>
    <t>资产管理安全性</t>
  </si>
  <si>
    <t>安全</t>
  </si>
  <si>
    <t>固定资产利用率</t>
  </si>
  <si>
    <t>产出（35分）</t>
  </si>
  <si>
    <t>数量指标</t>
  </si>
  <si>
    <t>完成在建水库本年政府投资任务</t>
  </si>
  <si>
    <t>≥3个</t>
  </si>
  <si>
    <t>3个</t>
  </si>
  <si>
    <t>完成供、排水设施项目本年度政府投资任务</t>
  </si>
  <si>
    <t>≥2个</t>
  </si>
  <si>
    <t>2个</t>
  </si>
  <si>
    <t>完成实施农村饮水安全维修养护项目</t>
  </si>
  <si>
    <t>5个</t>
  </si>
  <si>
    <t>完成中小河流及河道治理</t>
  </si>
  <si>
    <t>≥4公里</t>
  </si>
  <si>
    <t>4.011KM</t>
  </si>
  <si>
    <t>完成本年水土保持工作任务</t>
  </si>
  <si>
    <t>≥1个</t>
  </si>
  <si>
    <t>完成本年度水资源管理与保护任务</t>
  </si>
  <si>
    <t>完成本年河（湖）长制工作任务</t>
  </si>
  <si>
    <t>完成本年度水旱灾害防御工作任务</t>
  </si>
  <si>
    <t>完成水利行业安全生产监督管理任务</t>
  </si>
  <si>
    <t>质量指标</t>
  </si>
  <si>
    <t>职责履行质量达标率</t>
  </si>
  <si>
    <t>农村饮水安全洁净率</t>
  </si>
  <si>
    <t>本县部分群众居住分散，农村集中供水未达全覆盖，少许村民自建自来水设施不健全，缺乏消毒设备和过滤设施。</t>
  </si>
  <si>
    <t>防洪防汛治理达标率</t>
  </si>
  <si>
    <t>水资源保护与防治达标率</t>
  </si>
  <si>
    <t>时效指标</t>
  </si>
  <si>
    <t>职责履行完成及时性</t>
  </si>
  <si>
    <t>及时</t>
  </si>
  <si>
    <t>农村饮水安全维护及时性</t>
  </si>
  <si>
    <t>防洪防汛治理及时性</t>
  </si>
  <si>
    <t>水资源保护与防治及时性</t>
  </si>
  <si>
    <t>成本指标</t>
  </si>
  <si>
    <t>农村饮水安全维护是否超概算</t>
  </si>
  <si>
    <t>不超概算</t>
  </si>
  <si>
    <t>防洪防汛治理是否超概算</t>
  </si>
  <si>
    <t>水资源保护与防治是否超概算</t>
  </si>
  <si>
    <t>效益（25分）</t>
  </si>
  <si>
    <t>经济效益</t>
  </si>
  <si>
    <t>社会效益</t>
  </si>
  <si>
    <t>农村饮水安全覆盖率</t>
  </si>
  <si>
    <t>防洪防汛治理有效性</t>
  </si>
  <si>
    <t>改善主要河道生态环境和提高河道行洪能力</t>
  </si>
  <si>
    <t>河流、水塘、水库卫生洁净性</t>
  </si>
  <si>
    <t>卫生洁净</t>
  </si>
  <si>
    <t>部分达成预期指标并具有一定效果</t>
  </si>
  <si>
    <t>原因一是财政资金困难，河道保洁员报酬不稳定；二是流域人群环境卫生意识有待提高，避免生产生活废弃物随意丢弃；三是河流、水塘、水库周边交通、村寨、工程卫生设施建设和有效卫生管理有待加强。</t>
  </si>
  <si>
    <t>生态效益</t>
  </si>
  <si>
    <t>促进和改善水生态环境</t>
  </si>
  <si>
    <t>是</t>
  </si>
  <si>
    <t>可持续影响</t>
  </si>
  <si>
    <t>农村饮水安全</t>
  </si>
  <si>
    <t>防洪防汛治理</t>
  </si>
  <si>
    <t>水资源保护与防治</t>
  </si>
  <si>
    <t>满意度
（10分）</t>
  </si>
  <si>
    <t>服务对象满意度</t>
  </si>
  <si>
    <t>职责履行满意度</t>
  </si>
  <si>
    <t>总分</t>
  </si>
  <si>
    <t>自评结论</t>
  </si>
  <si>
    <t>通过精心设定，采用具有科学性、代表性和影响力的指标及指标值，结合实际，严格评价，对本部门2022年整体支出绩效评价得分为94.85分，评定为“优秀”等级。</t>
  </si>
  <si>
    <t>注：1.绩效自评采取打分评价的形式，满分为100分，各部门（单位）可根据指标的重要程度自主确定各项三级指标的权重分值，各项指标得分加总得出该项目绩效自评的总分。原则上一级指标分值统一设置为：投入指标10分、过程指标20分（其中：预算资金执行率10分）、产出指标35分、效益指标25分、服务对象满意度10分。如有特殊情况，除预算资金执行率外，其他指标权重可作适当调整，但总分应为100分。各项三级指标得分最高不能超过该指标分值</t>
  </si>
  <si>
    <t>2.未完成原因分析：说明偏离目标、不能完成目标的原因及拟采取的措施。</t>
  </si>
  <si>
    <t>3.定量指标若为正向指标（即指标值为≥*），则得分计算方法应用实际完成值（（B）/年度指标值（A）*该指标分值；若定量指标为反向指标(即指标值为≤*），则得分计算方法应用年度指标值（A）/实际完成值（B）*该指标分值。</t>
  </si>
  <si>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</si>
  <si>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县本级项目支出绩效自评表</t>
  </si>
  <si>
    <t xml:space="preserve">     (2022年度)</t>
  </si>
  <si>
    <t>单位（盖章）：</t>
  </si>
  <si>
    <t>填报日期：</t>
  </si>
  <si>
    <t>项目名称</t>
  </si>
  <si>
    <t>主管部门</t>
  </si>
  <si>
    <t>实施单位</t>
  </si>
  <si>
    <t>项目资金（元）</t>
  </si>
  <si>
    <r>
      <rPr>
        <sz val="9"/>
        <color indexed="8"/>
        <rFont val="宋体"/>
        <charset val="134"/>
      </rPr>
      <t>年初预算数（A</t>
    </r>
    <r>
      <rPr>
        <sz val="9"/>
        <color indexed="8"/>
        <rFont val="宋体"/>
        <charset val="134"/>
      </rPr>
      <t>)</t>
    </r>
  </si>
  <si>
    <t>追加预算数（B）</t>
  </si>
  <si>
    <t>全年执行数（C）</t>
  </si>
  <si>
    <t>执行率（C/A+B)</t>
  </si>
  <si>
    <t>年度资金总额（元）</t>
  </si>
  <si>
    <t>财政拨款</t>
  </si>
  <si>
    <t xml:space="preserve">    其中：上级补助</t>
  </si>
  <si>
    <t xml:space="preserve">          本级安排</t>
  </si>
  <si>
    <t>根据省水利厅、省节水办关于2022年水资源的节约、保护和管理的工作要求开展</t>
  </si>
  <si>
    <t>根据省水利厅、省节水办关于2022年水资源的节约、保护和管理的工作要求开展节水载体创建和水量分配方案编制。</t>
  </si>
  <si>
    <t>投入
（10分）</t>
  </si>
  <si>
    <t>项目立项</t>
  </si>
  <si>
    <t>项目立项规范性</t>
  </si>
  <si>
    <t>规范</t>
  </si>
  <si>
    <t>资金落实</t>
  </si>
  <si>
    <t>资金到位率</t>
  </si>
  <si>
    <t>到位及时率</t>
  </si>
  <si>
    <t>过程
（20分）</t>
  </si>
  <si>
    <t>项目管理</t>
  </si>
  <si>
    <t>制度执行有效性</t>
  </si>
  <si>
    <t>有效</t>
  </si>
  <si>
    <t>项目质量可控性</t>
  </si>
  <si>
    <t>可控</t>
  </si>
  <si>
    <t>财务管理</t>
  </si>
  <si>
    <t>财务监控有效性</t>
  </si>
  <si>
    <t>预算资金执行率</t>
  </si>
  <si>
    <t>财政支付率低</t>
  </si>
  <si>
    <t>产出指标（35分）</t>
  </si>
  <si>
    <t>宣传活动物质服务单位采购</t>
  </si>
  <si>
    <t>合格</t>
  </si>
  <si>
    <t>限时完成</t>
  </si>
  <si>
    <t>项目或定额成本控制率</t>
  </si>
  <si>
    <t>=100%</t>
  </si>
  <si>
    <t>效益指标（25分）</t>
  </si>
  <si>
    <t>经济效益指标</t>
  </si>
  <si>
    <t>无</t>
  </si>
  <si>
    <t>社会效益指标</t>
  </si>
  <si>
    <t>人民群众节约用水意识，人民群众水资源保护意识</t>
  </si>
  <si>
    <t>逐步提高</t>
  </si>
  <si>
    <t>生态效益指标</t>
  </si>
  <si>
    <t>可持续影响指标</t>
  </si>
  <si>
    <t>长期</t>
  </si>
  <si>
    <t>满意度指标（10分）</t>
  </si>
  <si>
    <t>满意度指标</t>
  </si>
  <si>
    <t>受益群众满意度</t>
  </si>
  <si>
    <t>满意</t>
  </si>
  <si>
    <t>评定为“优秀”等级</t>
  </si>
  <si>
    <t>联系人：</t>
  </si>
  <si>
    <t>注：1.绩效自评采取打分评价的形式，满分为100分，各部门（单位）可根据指标的重要程度自主确定各项三级指标的权重分值，各项指标得分加总得出该项目绩效自评的总分。各项三级指标得分最高不能超过该指标分值 。</t>
  </si>
  <si>
    <t>雷山县水务投资有限公司</t>
  </si>
  <si>
    <t>保障四所小二型水库正常运转</t>
  </si>
  <si>
    <t>水库正常运转</t>
  </si>
  <si>
    <t>资金未拨到位</t>
  </si>
  <si>
    <t>水库正常运行</t>
  </si>
  <si>
    <t>4座</t>
  </si>
  <si>
    <t xml:space="preserve"> </t>
  </si>
  <si>
    <t>2022年前支付率</t>
  </si>
  <si>
    <t>≥100%</t>
  </si>
  <si>
    <t>辖区农田</t>
  </si>
  <si>
    <t>稳定增收</t>
  </si>
  <si>
    <t>低收入人员收入</t>
  </si>
  <si>
    <t>水库运转</t>
  </si>
  <si>
    <t>稳定运行</t>
  </si>
  <si>
    <t>服务对象</t>
  </si>
  <si>
    <t>≥80%</t>
  </si>
  <si>
    <t>经过自评支出绩效得分为81分，2022年物业公司预算运行经费未拨付到位，只能用2021年预算资金支付人工工资、电费、零星维修费等，保障了九十九水库、排告水库、公统水库以及县城橡胶坝正常运行，为水库周边农田灌溉提供条件。</t>
  </si>
  <si>
    <t>联系人：李玲</t>
  </si>
  <si>
    <t>雷山县人民政府</t>
  </si>
  <si>
    <t>按时发放公车补贴，提高职工工作积极性</t>
  </si>
  <si>
    <t>按时完成发放公车补贴，提高职工工作积极性。</t>
  </si>
  <si>
    <t>工资奖金发放完成率</t>
  </si>
  <si>
    <t>合规使用</t>
  </si>
  <si>
    <t>业务工作按时完成率</t>
  </si>
  <si>
    <t>提高职工工作积极性</t>
  </si>
  <si>
    <t>有效提高</t>
  </si>
  <si>
    <t>干部职工满意度</t>
  </si>
  <si>
    <t>≥90%</t>
  </si>
  <si>
    <t>经公正、客观自评，得分100分，评定为“优秀”等级。</t>
  </si>
  <si>
    <t>李兴山</t>
  </si>
  <si>
    <t>雷山县排水有限公司</t>
  </si>
  <si>
    <t>保障永乐污水处理厂正常运转</t>
  </si>
  <si>
    <t>永乐污水处理厂正常运转</t>
  </si>
  <si>
    <t>污水处理厂</t>
  </si>
  <si>
    <t>1座</t>
  </si>
  <si>
    <t>改善生态环境</t>
  </si>
  <si>
    <t>达标排放</t>
  </si>
  <si>
    <t>提升环境质量</t>
  </si>
  <si>
    <t>污水处理厂运转</t>
  </si>
  <si>
    <t>≥70%</t>
  </si>
  <si>
    <t>经过自评支出绩效得分为100分，资金使用严格按照严格《雷山县水务局预算绩效管理办法》、财经纪律，规范财务行为。全面实行县级报账制，资金实行专户核算、专人管理、专款专用的“三专”管理，一直以来，无滞留、挤占、挪用资金问题。有效保障永乐镇污水处理厂正常运行，为生态环境可持续发展提供保障。</t>
  </si>
  <si>
    <t>雷山县水投供水有限公司</t>
  </si>
  <si>
    <t>保障西江营上水厂正常运转</t>
  </si>
  <si>
    <t>西江营上水厂正常运转</t>
  </si>
  <si>
    <t>资金未拨付到位</t>
  </si>
  <si>
    <t>西江营上水厂</t>
  </si>
  <si>
    <t>提供达标饮用水</t>
  </si>
  <si>
    <t>水质达标</t>
  </si>
  <si>
    <t>水厂运转</t>
  </si>
  <si>
    <t>经过自评支出绩效得分为81分，2022年西江营上水厂预算运行经费未拨付到位，只能用自来水水费收入支付人工工资、电费、零星维修费等，保障了营上水厂正常运行，出厂水水质达标，为营上服务区居民提供安全优质供水。</t>
  </si>
  <si>
    <t>加强工程施工进度调度和安全质量监管，确保按期完工。</t>
  </si>
  <si>
    <t>已完工。</t>
  </si>
  <si>
    <t>未使用预算资金</t>
  </si>
  <si>
    <t>产出指标
（35分）</t>
  </si>
  <si>
    <t>改造乡镇供水厂</t>
  </si>
  <si>
    <t>2座</t>
  </si>
  <si>
    <t>工程质量</t>
  </si>
  <si>
    <t>符合国家相关验收标准</t>
  </si>
  <si>
    <t>效益指标
（25分）</t>
  </si>
  <si>
    <t>安全用水</t>
  </si>
  <si>
    <t>已建工程是否良性运行</t>
  </si>
  <si>
    <t>良好</t>
  </si>
  <si>
    <t>杨贵仁</t>
  </si>
  <si>
    <t>保障西江污水处理厂正常运转</t>
  </si>
  <si>
    <t>西江污水处理厂正常运转</t>
  </si>
  <si>
    <t>经过自评支出绩效得分为100分，资金使用严格按照严格《雷山县水务局预算绩效管理办法》、财经纪律，规范财务行为。全面实行县级报账制，资金实行专户核算、专人管理、专款专用的“三专”管理，一直以来，无滞留、挤占、挪用资金问题。根据西江污水处理厂实际运行情况，一年运行预算约为261.01万元，县财政仅预算90万元，目前尚欠药剂费、污泥处置费、第三方运维费约122.38万元，公司克服一切困难，基本保障西江镇污水处理厂正常运行，为生态环境可持续发展提供保障。</t>
  </si>
  <si>
    <t>资金使用合规、按时按时发放</t>
  </si>
  <si>
    <t>资金使用合规，已完成按时按时发放</t>
  </si>
  <si>
    <t>补助人员</t>
  </si>
  <si>
    <t>1人</t>
  </si>
  <si>
    <t>按时发放</t>
  </si>
  <si>
    <t>保障单位正常运转</t>
  </si>
  <si>
    <t>受益人满意度</t>
  </si>
  <si>
    <t>≧90%</t>
  </si>
  <si>
    <t>雷山县河道管理所</t>
  </si>
  <si>
    <t>实施河道综合治理长度3.85km,新建堤防3.0km</t>
  </si>
  <si>
    <t>本工程综合治理长度 4.203km，新建堤防 3.486km。</t>
  </si>
  <si>
    <t>县财政困难，未能及时支付完成</t>
  </si>
  <si>
    <t>河道治理长度</t>
  </si>
  <si>
    <t>≥3.85km</t>
  </si>
  <si>
    <t>工程验收合格率</t>
  </si>
  <si>
    <t>已建工程是否存在质量问题</t>
  </si>
  <si>
    <t>否</t>
  </si>
  <si>
    <t>截止2021年底，投资完成比例</t>
  </si>
  <si>
    <t>截止2022年6月底投资完成比例</t>
  </si>
  <si>
    <t>保护耕地</t>
  </si>
  <si>
    <t>1000亩</t>
  </si>
  <si>
    <t>保护人口数量</t>
  </si>
  <si>
    <t>4000人</t>
  </si>
  <si>
    <t>≥92%</t>
  </si>
  <si>
    <t>评价综合得分为90分，绩效评级为“优”。</t>
  </si>
  <si>
    <t>杨胜品</t>
  </si>
  <si>
    <t>实施河道综合治理长度3.85km，新建堤防3.0km。</t>
  </si>
  <si>
    <t>河道治理长</t>
  </si>
  <si>
    <t>截止2022年6月底，投资完成比例</t>
  </si>
  <si>
    <t>雷山县水利工程建设运行中心</t>
  </si>
  <si>
    <t>完成农村饮水工程维修养护30处，农村饮水工程覆盖服务人口5万人。</t>
  </si>
  <si>
    <t>完成农村饮水工程维修养护31处，农村饮水工程覆盖服务人口5万人。</t>
  </si>
  <si>
    <t>本级财政周转资金困难，资金支付率低。</t>
  </si>
  <si>
    <t>完成农村饮水工程维修养护数量（处）</t>
  </si>
  <si>
    <t>30处</t>
  </si>
  <si>
    <t>截至2023年6月底，完工项目初步验收率</t>
  </si>
  <si>
    <t>截止2023年6月底投资完成比例</t>
  </si>
  <si>
    <t>截止2022年底投资完成比例</t>
  </si>
  <si>
    <t>农村饮水工程覆盖服务人口覆盖率</t>
  </si>
  <si>
    <t>5万人</t>
  </si>
  <si>
    <t>工程是否达到设计使用年限</t>
  </si>
  <si>
    <t>优秀</t>
  </si>
  <si>
    <t>周超勇</t>
  </si>
  <si>
    <t>雷山县水质检测和水旱灾害防御站</t>
  </si>
  <si>
    <t>山洪灾害非工程措施部分开展补充调查评价、监测预警能力巩固提升、群测群防体系建设等。</t>
  </si>
  <si>
    <t xml:space="preserve">开展山洪灾害防御宣传、培训、演练工作，委托第三方技术支撑单位开展5个重点集镇调查评价，1个县级、8个乡（镇)级水旱灾害防御预案编制工作。                            </t>
  </si>
  <si>
    <t>财政周转金困难，资金未及时拨付</t>
  </si>
  <si>
    <t>实施山洪灾害防治的县数</t>
  </si>
  <si>
    <t>1项</t>
  </si>
  <si>
    <t>截止2022年6月底，完工项目初步验收率</t>
  </si>
  <si>
    <t>截止2023年6月底，投资完成比例</t>
  </si>
  <si>
    <t>截止2022年底，投资完成比例</t>
  </si>
  <si>
    <t>已建工程是否存良性运行</t>
  </si>
  <si>
    <t>唐慧萍</t>
  </si>
  <si>
    <t>保障雷山县鱼水情站点、水库水位站点、广播、山洪灾害防治平台等正常使用</t>
  </si>
  <si>
    <t>县级监测预警平台、视频站点和无线广播的运行、维护和看管等。</t>
  </si>
  <si>
    <t>山洪灾害防治非工程措施设施维修养护县数</t>
  </si>
  <si>
    <t>1个</t>
  </si>
  <si>
    <t>截止2023年6月底完工项目初步验收率</t>
  </si>
  <si>
    <t>治理流域面积200-3000平方公里中小河流长度4.010公里，保护耕地面积1200亩，保护人口5000人。</t>
  </si>
  <si>
    <t>治理流域面积200-3000平方公里中小河流长度4.104公里，保护耕地面积1200亩，保护人口5000人。</t>
  </si>
  <si>
    <t>治理流域面积200-3000平方公里中小河流长度（公里）</t>
  </si>
  <si>
    <t>4.01公里</t>
  </si>
  <si>
    <t>4.104公里</t>
  </si>
  <si>
    <t>保护耕地面积</t>
  </si>
  <si>
    <t>1200亩</t>
  </si>
  <si>
    <t>保护人口</t>
  </si>
  <si>
    <t>5000人</t>
  </si>
  <si>
    <t>≥94%</t>
  </si>
  <si>
    <t>评价综合得分为92分，绩效评级为“优”。</t>
  </si>
  <si>
    <t xml:space="preserve">2022年中央水利发展资金（小型水库工程设施维修养护部分）预算的通知（黔财农【2021】203号）
</t>
  </si>
  <si>
    <t>工程设施维修养护4座，水库工程维修养护覆盖服务人口1100人。</t>
  </si>
  <si>
    <t>维修养护九十九、响水岩、党高、掌排小型水库，覆盖人口1100人。</t>
  </si>
  <si>
    <t>部分建立健全</t>
  </si>
  <si>
    <t>财政无资金支付</t>
  </si>
  <si>
    <t>工程设施维修养护座数</t>
  </si>
  <si>
    <t>100%%</t>
  </si>
  <si>
    <t>水库工程维修养护覆盖服务人口</t>
  </si>
  <si>
    <t>1100人</t>
  </si>
  <si>
    <t>已建工程良性运行</t>
  </si>
  <si>
    <t>自评得分89分，登记为良好</t>
  </si>
  <si>
    <t>李昭华</t>
  </si>
  <si>
    <t>2022年第一批新增地方政府专项债券预算资金的通知黔财建〔2022〕15号 雷财预〔2022〕187号-雷山县城供水改扩建工程（二期）项目</t>
  </si>
  <si>
    <t>1.新建取水泵站1座，位于望丰水库。2.新建2根DN600离心球墨铸铁管1950米、DN500的长度2750米。3.新建莲花水厂，水处理规模1.0万立方米/d,占地面积9958平方米，水处理设施包括絮凝沉淀池1座、滤池1座、2000立方米清水池1座；水厂场平按规2.0万立方米/日设计。4.新建陶尧水厂，水处理规模1.0万立方米/日,占地面积5860平方米，水处理设施包括絮凝沉淀池1座、滤池1座、2000立方米清水池1座；水厂场平按1.0万立方米/日设计。5.配水管网：DN200～DN600配水管总长32.275km,以及相关附属构筑物。6.其它工程。</t>
  </si>
  <si>
    <t>新建莲花水厂，水处理规模1.0万立方米/d,占地面积9958平方米，水处理设施包括絮凝沉淀池1座、滤池1座、2000立方米清水池1座；</t>
  </si>
  <si>
    <t>莲花水厂，规模1.0万立方米/d</t>
  </si>
  <si>
    <t>配水管网：DN200～DN600</t>
  </si>
  <si>
    <t>32.275km</t>
  </si>
  <si>
    <t>预算资金只够实施莲花水厂</t>
  </si>
  <si>
    <t>陶尧水厂，规模1.0万立方米/日</t>
  </si>
  <si>
    <t>未达成预期指标</t>
  </si>
  <si>
    <t>设备验收合格率</t>
  </si>
  <si>
    <t>100%</t>
  </si>
  <si>
    <t>工程建设验收合格率</t>
  </si>
  <si>
    <t>工程完成时间</t>
  </si>
  <si>
    <t>2022年12月前</t>
  </si>
  <si>
    <t>每年取得水费收入</t>
  </si>
  <si>
    <t>≥750万元</t>
  </si>
  <si>
    <t>生产生活用水、供水能力</t>
  </si>
  <si>
    <t>有效提高、有效提升</t>
  </si>
  <si>
    <t>合理利用水资源，保护生态环境</t>
  </si>
  <si>
    <t>有效提升</t>
  </si>
  <si>
    <t>设施设备可使用年限</t>
  </si>
  <si>
    <t>≥30年</t>
  </si>
  <si>
    <t>联系人：杨贵仁</t>
  </si>
  <si>
    <t>贵州水投水务集团雷山有限公司</t>
  </si>
  <si>
    <t>提高西江镇防洪能力，使之能达到20年一遇防洪标准：满足西江镇供水需求；解决水库下游与西江镇之间一带3800亩农田的灌溉问题。水库总库容472万m3，正常蓄水位896m,相应库容360万m3.（新建永久公路400米，修建管网320米，新建管理房1座，电气设备及金属结构安装完成。）</t>
  </si>
  <si>
    <t>新建永久公路400米，修建管网320米，新建管理房1座，电气设备及金属结构安装完成。</t>
  </si>
  <si>
    <t>预期目标设定为工程总体目标，未根据该笔专项债设定具体目标。</t>
  </si>
  <si>
    <t>管理制度未健全</t>
  </si>
  <si>
    <t>新建永久公路</t>
  </si>
  <si>
    <t>400米</t>
  </si>
  <si>
    <t>修建管网320米</t>
  </si>
  <si>
    <t>320米</t>
  </si>
  <si>
    <t>新建管理房</t>
  </si>
  <si>
    <t>电气设备及金属结构安装</t>
  </si>
  <si>
    <t>完成</t>
  </si>
  <si>
    <t>征地补偿</t>
  </si>
  <si>
    <t>补偿淹没区征地190亩</t>
  </si>
  <si>
    <t>符合国家标准</t>
  </si>
  <si>
    <t>项目完成投资</t>
  </si>
  <si>
    <t>截止2022年6月30日，完成地方政府专项债券2000万元</t>
  </si>
  <si>
    <t>供水、灌溉、带动西江旅游产业发展，推动经济社会高质量发展</t>
  </si>
  <si>
    <t>年供水效益407.5万元</t>
  </si>
  <si>
    <t>工程未完工，暂未实现既定效益</t>
  </si>
  <si>
    <t>解决集镇及农田灌溉用水保障人民生产生活安全</t>
  </si>
  <si>
    <t>工程未完工，暂未实现该项效益，待持续观察评价</t>
  </si>
  <si>
    <t>受益群众没有得到受益目标</t>
  </si>
  <si>
    <t>经过自评贵州水投水务集团雷山公司自评得分96分，评价等次为优秀，评价具体客观。</t>
  </si>
  <si>
    <t>杨栖凤18212245011</t>
  </si>
  <si>
    <t>新建景区供水2000吨/日高位水池，DN100-300配水管网13.8km，排泥阀及管网附属构筑物59座，室外消防栓125座；改扩建营上水厂10000吨/日，配套管网等。</t>
  </si>
  <si>
    <t>DN100-300配水管网</t>
  </si>
  <si>
    <t>13.8km</t>
  </si>
  <si>
    <t>2000吨/日高位水池</t>
  </si>
  <si>
    <t>支管DN20-50</t>
  </si>
  <si>
    <t>15.2KM</t>
  </si>
  <si>
    <t>改扩建营上水厂10000吨/日</t>
  </si>
  <si>
    <t>部分达成预期指标</t>
  </si>
  <si>
    <t>预算资金不足建设10000吨/日水厂</t>
  </si>
  <si>
    <t>项目完成量（项目投资进度）</t>
  </si>
  <si>
    <t>截止2022年底，预计投资完成比例为30%</t>
  </si>
  <si>
    <t>增设供水设施，提高城市供水能力，扩大城市供水范围，确保供水水质符合使用要求，促进城市社会经济的持续发展</t>
  </si>
  <si>
    <t>农村供水300万元</t>
  </si>
  <si>
    <t>生产生活用水、供水能力、防洪减灾能力</t>
  </si>
  <si>
    <t>一、总体目标：1.新建取水泵站1座，位于望丰水库。2.新建2根DN600离心球墨铸铁管1950米、DN500的长度2750米。3.新建莲花水厂，水处理规模1.0万立方米/d,占地面积9958平方米，水处理设施包括絮凝沉淀池1座、滤池1座、2000立方米清水池1座；水厂场平按规2.0万立方米/日设计。4.新建陶尧水厂，水处理规模1.0万立方米/日,占地面积5860平方米，水处理设施包括絮凝沉淀池1座、滤池1座、2000立方米清水池1座；水厂场平按1.0万立方米/日设计。5.配水管网：DN200～DN600配水管总长32.275km,以及相关附属构筑物。6.其它工程。 二、年度目标：完成雷山县城供水改扩建工程（二期）莲花水厂一期项目前期手续。</t>
  </si>
  <si>
    <t>部分未使用预算资金</t>
  </si>
  <si>
    <t>；陶尧水厂，规模1.0万立方米/日</t>
  </si>
  <si>
    <t>2022年12月</t>
  </si>
  <si>
    <t>农村水利水电服务中心</t>
  </si>
  <si>
    <t>解决雷山县2018年农村饮水安全巩固提升工程欠款65万元，2022年6月支付资金完毕</t>
  </si>
  <si>
    <t>新修、维修改造、水毁修复渠道或其它农村水利工程</t>
  </si>
  <si>
    <t>≥10处</t>
  </si>
  <si>
    <t>2022年6月支付资金完毕</t>
  </si>
  <si>
    <t>项目实施是否有助于提高当地群众的生活质量</t>
  </si>
  <si>
    <t>受益区群众满意度</t>
  </si>
  <si>
    <t>雷山县还水利工程建设运行中心</t>
  </si>
  <si>
    <t>保障5座小（2）型水库管护到位，同时解决5名脱贫人员或低收入人员稳定增收问题。</t>
  </si>
  <si>
    <t>八一、排告、公统、掌排、党高5座座小（2）型水库管护到位，同时解决5名脱贫人员或低收入人员稳定增收问题。</t>
  </si>
  <si>
    <t>县财政未及时全部支付</t>
  </si>
  <si>
    <t>保障小（2）型水库公益性管理人员正常履职</t>
  </si>
  <si>
    <t>≥5人</t>
  </si>
  <si>
    <t>5人</t>
  </si>
  <si>
    <t>保障小（2）型水库管护到位</t>
  </si>
  <si>
    <t>≥5座</t>
  </si>
  <si>
    <t>5座</t>
  </si>
  <si>
    <t>脱贫人员或低收入人员稳定增收</t>
  </si>
  <si>
    <t>小（2）型水库是否正常运行</t>
  </si>
  <si>
    <t>自评分数96分，自评等次为优秀</t>
  </si>
  <si>
    <t>经除险加固建设的小型水库，消除水库病险隐患，恢复水库设计效益。</t>
  </si>
  <si>
    <t>完成八一、掌排小（2）型病险水库除险加固</t>
  </si>
  <si>
    <t>县财政未及时支付</t>
  </si>
  <si>
    <t>小型病险水库除险加固座数</t>
  </si>
  <si>
    <t>自评得分 90 ,自评等次为良好</t>
  </si>
  <si>
    <t>治理流域面积200-3000平方公里中小河流长度4.011km，   保护耕地1200亩，保护人口5000人。</t>
  </si>
  <si>
    <t>治理流域面积200-3000平方公里中小河流长度</t>
  </si>
  <si>
    <t>评价综合得分为91分，绩效评级为“优”。</t>
  </si>
  <si>
    <t>通过开展水利工程的维修养护，保证工程正常运行，工程建筑状况安全，有效预防水利工程运行事故发生，促进水利工程安全运行、良性运行。经过维修养护，使防洪工程面貌得到进一步改善，不断提高防洪功能。 1、维修养护水库2座；2、确保水利工程功能有效发挥。</t>
  </si>
  <si>
    <t>采购：购置∅20PE管10000米、购置∅25PE管15000米、购置∅32PE管12000米、购置∅40PE管2800米。</t>
  </si>
  <si>
    <t>达到预期指标</t>
  </si>
  <si>
    <t>开展水库维修养护工作</t>
  </si>
  <si>
    <t>≥2座</t>
  </si>
  <si>
    <t>因本县本年长时间干旱，结合水库维修养护情况和农村饮水安全情况，为保障农村饮水安全，加强农村人饮设施维护维修，经局党组研究决定，将本资金用于农村饮水维修养护。</t>
  </si>
  <si>
    <t>截止2023年6月底底，投资完成比例</t>
  </si>
  <si>
    <t>通过水利工程维修养护，确保水利工程综合功能可持续发挥</t>
  </si>
  <si>
    <t>工程有效发挥</t>
  </si>
  <si>
    <t>按照实施方案，加强农村水利建设，开展新修、水毁修复、维修改造，发展高效节水灌溉，提高农业综合生产能力和节水能力。</t>
  </si>
  <si>
    <t>方祥乡雀鸟灌区涉及灌溉面积共600亩。</t>
  </si>
  <si>
    <t>项目实施完成，资金结余</t>
  </si>
  <si>
    <t>新建、维修改造、水毁修复渠道或其他农村水利工程</t>
  </si>
  <si>
    <t>≥1处</t>
  </si>
  <si>
    <t>工程建设质量</t>
  </si>
  <si>
    <t>符合相关建设标准、规范</t>
  </si>
  <si>
    <t>新增农业水价综合改革面积0.5万亩</t>
  </si>
  <si>
    <t>完成新增改革面积0.555万亩</t>
  </si>
  <si>
    <t>县财政无资金支付</t>
  </si>
  <si>
    <t>新增农业水价综合改革面积</t>
  </si>
  <si>
    <t>0.5万亩</t>
  </si>
  <si>
    <t>5553亩</t>
  </si>
  <si>
    <t>工程是否达到设计年限</t>
  </si>
  <si>
    <t>自评得分89分，自评等次良好</t>
  </si>
  <si>
    <t>完成补助李远远安葬费补助</t>
  </si>
  <si>
    <t>已完成补助李远远安葬费补助</t>
  </si>
  <si>
    <t>补助人数</t>
  </si>
  <si>
    <t>2023年6月资金支付完成比例</t>
  </si>
  <si>
    <t>2023年6月前完成资金支付</t>
  </si>
  <si>
    <t>完成李远远死亡后发给其遗属一次性抚恤金</t>
  </si>
  <si>
    <t>已于年内完成李远远死亡后发给其遗属一次性抚恤金</t>
  </si>
  <si>
    <t>补助资金按时发放</t>
  </si>
  <si>
    <t>提高政策认可</t>
  </si>
  <si>
    <t>实施农村供水保障工程查缺补漏处数不低于1处，覆盖收益人口不低于0.5万人。</t>
  </si>
  <si>
    <t>实施农村供水保障工程查缺补漏5处，覆盖收益人口0.5148万人。</t>
  </si>
  <si>
    <t xml:space="preserve">农村供水保障工程查缺补漏数量 </t>
  </si>
  <si>
    <t>符合规范要求</t>
  </si>
  <si>
    <t>100</t>
  </si>
  <si>
    <t>2022农村供水保障工程省级财政补助 资金</t>
  </si>
  <si>
    <t>45万元</t>
  </si>
  <si>
    <t>覆盖受益人口</t>
  </si>
  <si>
    <t>≥0.5万人</t>
  </si>
  <si>
    <t>农村供水保障能力</t>
  </si>
  <si>
    <t>有所提升</t>
  </si>
  <si>
    <t>实施水资源节约、保护项目个数≥1个，开展水利部用水统计直报工作≥1个。</t>
  </si>
  <si>
    <t>财政支付率底</t>
  </si>
  <si>
    <t>开展水利部用水统计直报工作</t>
  </si>
  <si>
    <t>实施水资源节约、保护项目个数</t>
  </si>
  <si>
    <t>实行最严格水资源管理制度考核指标</t>
  </si>
  <si>
    <t>合格及以上</t>
  </si>
  <si>
    <t>用水效率</t>
  </si>
  <si>
    <t>水资源监测能力</t>
  </si>
  <si>
    <t>用水总量</t>
  </si>
  <si>
    <t>符合国家控制指标要求</t>
  </si>
  <si>
    <t>黔东南州水利投资（集团）有限责任公司</t>
  </si>
  <si>
    <t>项目主要建设内容包括挡水工程和输水工程两部分。大坝坝型为三级配C15混凝土重力坝，最大坝高50.60米。修建管网9.504千米，修建泵站2座，修建蓄水池总容积1200m3，项目完工建成后，能解决水库下游1个乡镇及周边村寨1500亩耕地灌溉问题、集镇及周边村寨38613人、2259头大牲畜的饮水问题，提升下游沿岸的防洪能力。</t>
  </si>
  <si>
    <t>大坝填筑至45.60米，还差5米，管网、泵站、蓄水池还未修建，项目尚未完工，还未投入使用，无效益产生。</t>
  </si>
  <si>
    <t>修建坝高</t>
  </si>
  <si>
    <t>50.60米</t>
  </si>
  <si>
    <t>45.60米</t>
  </si>
  <si>
    <t>省级配套资金未到位</t>
  </si>
  <si>
    <t>修建泵站</t>
  </si>
  <si>
    <t>未达成预期指标且效果较差</t>
  </si>
  <si>
    <t>修建蓄水池</t>
  </si>
  <si>
    <t>1200m3</t>
  </si>
  <si>
    <t>修建管网</t>
  </si>
  <si>
    <t>9.504米</t>
  </si>
  <si>
    <t>截止2022年8月30日，3300万专项债支付完成。</t>
  </si>
  <si>
    <t>3300万元</t>
  </si>
  <si>
    <t>增设供水设施，提高城市供水能力，扩大城市供水范围，确保供水水质符合使用要求，促进城市社会经济的持续发展。</t>
  </si>
  <si>
    <t>有限促进</t>
  </si>
  <si>
    <t>经过黔东南州水利投资（集团）有限责任公司专家自评，分数为81分，评价等次为良好。</t>
  </si>
  <si>
    <t>杨静</t>
  </si>
  <si>
    <t>开展抗旱应急水源工程建设、抗旱设备购置等工作，帮助重点受灾县提升水旱灾害防御能力。</t>
  </si>
  <si>
    <t xml:space="preserve">"购置抗旱应急水管56.55km，抽水机20套，分别发放于全县八乡镇及县水务局抗旱物资仓库储备。
补助县级抗旱用油9100L，用于县水务局开展抗旱救灾车辆用油。"   
</t>
  </si>
  <si>
    <t>添置提运水设备及运行</t>
  </si>
  <si>
    <t>5套</t>
  </si>
  <si>
    <t>新建修复抗旱水源和抗旱供水工程</t>
  </si>
  <si>
    <t>1处</t>
  </si>
  <si>
    <t>工程施工监理</t>
  </si>
  <si>
    <t>符合规范</t>
  </si>
  <si>
    <t>工程施工验收</t>
  </si>
  <si>
    <t>通过验收</t>
  </si>
  <si>
    <t>工程施工设计标准</t>
  </si>
  <si>
    <t>资金下达6个月内预算执行率</t>
  </si>
  <si>
    <t>保障抗旱供水安全</t>
  </si>
  <si>
    <t>发生中等干旱不受严重影响</t>
  </si>
  <si>
    <t>保障旱区城镇，乡村群众基本生活用水</t>
  </si>
  <si>
    <t>解决临时饮水0.2万人次</t>
  </si>
  <si>
    <t>促进地区生态和谐发展</t>
  </si>
  <si>
    <t>为国民经济持续健康发展和社会稳定提供安全保障</t>
  </si>
  <si>
    <t>服务群众对象满意度</t>
  </si>
  <si>
    <t>上级主管部门满意度</t>
  </si>
  <si>
    <t>实施农村供水保障应急工程，提升旱情影响地区农村供水工程防灾减灾能力。</t>
  </si>
  <si>
    <t>解决雷山县丹江镇虎阳村、郎当村、乌秀村、猫猫河村、长丰村、教厂村、排翁村、脚猛村、党高村、陶尧村共6212人的饮水困难问题</t>
  </si>
  <si>
    <t>实施农村供水保障应急工程</t>
  </si>
  <si>
    <t>6个月内预算执行率</t>
  </si>
  <si>
    <t>保障项目区农村群众饮水</t>
  </si>
  <si>
    <t>旱情期间饮水有保障</t>
  </si>
  <si>
    <t>结合建设需求，建设水旱灾害防治等必要性、迫切性较强的1个水安全保障项目。</t>
  </si>
  <si>
    <t>解决项目区602人的饮水困难问题</t>
  </si>
  <si>
    <t>水安全保障项目数量</t>
  </si>
  <si>
    <t>截止2023年6月底，投资完成 比例</t>
  </si>
  <si>
    <t>经除险加固建设的水库，消除水库大坝安全隐患，恢复水库设计效益。</t>
  </si>
  <si>
    <t>截止2023年6月底，小型水库 除险加固项目投资完成比例</t>
  </si>
  <si>
    <t>2022年度新增地方政府一般债 券规模</t>
  </si>
  <si>
    <t>220万元</t>
  </si>
  <si>
    <t>水库除险加固后是否良性运行</t>
  </si>
  <si>
    <t>水库除险加固后是否达到使用 年限</t>
  </si>
  <si>
    <t>自评得分 89 ,自评等次为良好</t>
  </si>
  <si>
    <t>通过开展水库维修养护，保障工程正常运行，工程建筑物状况安全，有效预防事故发生，促进工程安 全运行、良性运行。 1.维修养护水库1座； 2.确保水库功能有效发挥。</t>
  </si>
  <si>
    <t>完成九十九水库、公统水库、党高水库的坝顶或者附属设施进行维修养护，保障工程正常运行，工程建筑物状况安全，有效预防事故发生，促进工程安 全运行、良性运行。.维修养护水库3座</t>
  </si>
  <si>
    <t>县财政周转金困难，无资金支付。</t>
  </si>
  <si>
    <t>水库维修养护座数</t>
  </si>
  <si>
    <t>符合相关建设标 准、规范</t>
  </si>
  <si>
    <t>水库维修养护后综合功能是否 有效发挥</t>
  </si>
  <si>
    <t>水库维修养护后是否良性运行</t>
  </si>
  <si>
    <t>自评分数90分，自评等次良好</t>
  </si>
  <si>
    <t>雷山县河长办</t>
  </si>
  <si>
    <t>2021年底前完成重点河湖岸线保护与利用规划编制，河流管理范围线成果公告，界碑（桩）、公告牌制作安装，成果上图等。</t>
  </si>
  <si>
    <t>2021年6月完成重点河湖岸线保护与利用规划编制，河流管理范围线成果公告，界碑（桩）、公告牌制作安装，成果上图等。</t>
  </si>
  <si>
    <t>开展河湖画界县（市）个数</t>
  </si>
  <si>
    <t>河道管理范围划界技术规程（贵州省地方标准DB52）</t>
  </si>
  <si>
    <t>明确河湖管理范围</t>
  </si>
  <si>
    <t>2022年底前</t>
  </si>
  <si>
    <t>河湖水生态情况</t>
  </si>
  <si>
    <t>持续向好</t>
  </si>
  <si>
    <t>河湖水生态、水环境</t>
  </si>
  <si>
    <t>服务满意度指标</t>
  </si>
  <si>
    <t>该项目已经按照工作方案完成项目各项任务，经客观自评，评定为“优秀”。</t>
  </si>
  <si>
    <t xml:space="preserve">   田君海</t>
  </si>
  <si>
    <t>黔财农〔2022〕182号下达2022年第四批新增地方政府专项债券预算资金-望丰水库</t>
  </si>
  <si>
    <t>项目主要建设内容包括挡水工程和输水工程两部分。挡水工程已全部实施完毕，管线总长7.04km。</t>
  </si>
  <si>
    <t>目前管道工程已基本实施完成。</t>
  </si>
  <si>
    <t>72米</t>
  </si>
  <si>
    <t>附属工程</t>
  </si>
  <si>
    <t>已建</t>
  </si>
  <si>
    <t>水保环保</t>
  </si>
  <si>
    <t>已开展</t>
  </si>
  <si>
    <t>7.04km</t>
  </si>
  <si>
    <t>还未投入使用</t>
  </si>
  <si>
    <t>截止2022年12月31日，2000万专项债支付完成。</t>
  </si>
  <si>
    <t>2000万元</t>
  </si>
  <si>
    <t>经过黔东南州水利投资（集团）有限责任公司专家自评，分数为95分，评价等次为优秀。</t>
  </si>
  <si>
    <t>解决农村供水保障户1259户5847饮水安全问题。</t>
  </si>
  <si>
    <t>项目实施完成，资金结余并已上缴本级国库。</t>
  </si>
  <si>
    <t>巩固脱贫人口</t>
  </si>
  <si>
    <t>≥1000人</t>
  </si>
  <si>
    <t>巩固成效率</t>
  </si>
  <si>
    <t>实施年限</t>
  </si>
  <si>
    <t>1年</t>
  </si>
  <si>
    <t>2个月</t>
  </si>
  <si>
    <t>项目实际支出是否控制在批复概算的单价内</t>
  </si>
  <si>
    <t>脱贫人口均可支配收入增加幅度高于全国平均水平</t>
  </si>
  <si>
    <t>高于全国 平均水平</t>
  </si>
  <si>
    <t>政府巩固脱贫成效率</t>
  </si>
  <si>
    <t>贫困户对项目实施满意度</t>
  </si>
  <si>
    <t>完成生产建项目水土保持监督检查和验收核查工作</t>
  </si>
  <si>
    <t>完成生产建项目水土保持监督检查项目70个，完成验收核查项目30个，完成水土保持审查3个。</t>
  </si>
  <si>
    <t>生产建项目水土保持监督检查和验收核查工作检查项目数量</t>
  </si>
  <si>
    <t>≤100个</t>
  </si>
  <si>
    <t>核查是否按照水土保持方案执行</t>
  </si>
  <si>
    <t>完成生产建项目水土保持监督检查和验收核查工作时效</t>
  </si>
  <si>
    <t>12月底</t>
  </si>
  <si>
    <t>生产建设项目业主单位是否按照水土保持方案落实相关措施</t>
  </si>
  <si>
    <t>自评得分100分，评定为“优秀”等级</t>
  </si>
  <si>
    <t>年初预算数（A)</t>
  </si>
  <si>
    <t>了解资产市场价值所涉及的雷山陡寨电站、雀鸟电站、格头电站、三湾电站的整体资产评估</t>
  </si>
  <si>
    <t>按时完成陡寨电站、雀鸟电站、格头电站、三湾电站四座电站的资产评估</t>
  </si>
  <si>
    <t>开展资产评估个数</t>
  </si>
  <si>
    <t>4个</t>
  </si>
  <si>
    <t>完成电站编制报告编制</t>
  </si>
  <si>
    <t>按时完成报告</t>
  </si>
  <si>
    <t>按时提交四座电站资产评估报告书</t>
  </si>
  <si>
    <t>按时提交</t>
  </si>
  <si>
    <t>该项资产地处雷公山自然保护区内，规模小，资产价值低，产能也低。</t>
  </si>
  <si>
    <t>该项目已经按照预算数完成项目各项任务，自评优秀。</t>
  </si>
  <si>
    <t>田君海</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</si>
</sst>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yyyy&quot;年&quot;m&quot;月&quot;d&quot;日&quot;;@"/>
    <numFmt numFmtId="179" formatCode="0.0%"/>
    <numFmt numFmtId="180" formatCode="#,##0_ "/>
  </numFmts>
  <fonts count="38">
    <font>
      <sz val="11"/>
      <color theme="1"/>
      <name val="宋体"/>
      <charset val="134"/>
      <scheme val="minor"/>
    </font>
    <font>
      <sz val="11"/>
      <name val="宋体"/>
      <charset val="134"/>
      <scheme val="minor"/>
    </font>
    <font>
      <sz val="16"/>
      <name val="宋体"/>
      <charset val="134"/>
    </font>
    <font>
      <sz val="9"/>
      <name val="宋体"/>
      <charset val="134"/>
    </font>
    <font>
      <sz val="9"/>
      <color indexed="8"/>
      <name val="宋体"/>
      <charset val="134"/>
    </font>
    <font>
      <sz val="9"/>
      <name val="宋体"/>
      <charset val="134"/>
      <scheme val="minor"/>
    </font>
    <font>
      <sz val="9"/>
      <color indexed="8"/>
      <name val="宋体"/>
      <charset val="134"/>
      <scheme val="minor"/>
    </font>
    <font>
      <sz val="16"/>
      <color indexed="8"/>
      <name val="宋体"/>
      <charset val="134"/>
    </font>
    <font>
      <sz val="9"/>
      <color rgb="FF000000"/>
      <name val="宋体"/>
      <charset val="134"/>
      <scheme val="minor"/>
    </font>
    <font>
      <sz val="8"/>
      <color theme="1"/>
      <name val="宋体"/>
      <charset val="134"/>
      <scheme val="minor"/>
    </font>
    <font>
      <sz val="9"/>
      <color theme="1"/>
      <name val="宋体"/>
      <charset val="134"/>
      <scheme val="minor"/>
    </font>
    <font>
      <sz val="16"/>
      <color indexed="8"/>
      <name val="方正小标宋简体"/>
      <charset val="134"/>
    </font>
    <font>
      <b/>
      <sz val="12"/>
      <color indexed="8"/>
      <name val="宋体"/>
      <charset val="134"/>
    </font>
    <font>
      <sz val="9"/>
      <color rgb="FF000000"/>
      <name val="Arial"/>
      <charset val="134"/>
    </font>
    <font>
      <sz val="20"/>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24" fillId="4" borderId="18" applyNumberFormat="0" applyAlignment="0" applyProtection="0">
      <alignment vertical="center"/>
    </xf>
    <xf numFmtId="0" fontId="25" fillId="4" borderId="17" applyNumberFormat="0" applyAlignment="0" applyProtection="0">
      <alignment vertical="center"/>
    </xf>
    <xf numFmtId="0" fontId="26" fillId="5"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308">
    <xf numFmtId="0" fontId="0" fillId="0" borderId="0" xfId="0">
      <alignment vertical="center"/>
    </xf>
    <xf numFmtId="0" fontId="0" fillId="0" borderId="0" xfId="0" applyFill="1" applyProtection="1">
      <alignment vertical="center"/>
      <protection locked="0"/>
    </xf>
    <xf numFmtId="0" fontId="1" fillId="0" borderId="0" xfId="0" applyFont="1" applyProtection="1">
      <alignment vertical="center"/>
      <protection locked="0"/>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vertical="center" wrapText="1"/>
    </xf>
    <xf numFmtId="0" fontId="2" fillId="0" borderId="0" xfId="0" applyFont="1" applyFill="1" applyBorder="1" applyAlignment="1">
      <alignment horizontal="center" vertical="center"/>
    </xf>
    <xf numFmtId="0" fontId="3" fillId="0" borderId="0" xfId="0" applyFont="1" applyFill="1" applyBorder="1">
      <alignment vertical="center"/>
    </xf>
    <xf numFmtId="0" fontId="1" fillId="0" borderId="0" xfId="0" applyFont="1" applyFill="1" applyBorder="1" applyAlignment="1">
      <alignment vertical="center" wrapText="1"/>
    </xf>
    <xf numFmtId="0" fontId="4" fillId="0" borderId="0" xfId="0" applyFont="1" applyFill="1" applyProtection="1">
      <alignment vertical="center"/>
      <protection locked="0"/>
    </xf>
    <xf numFmtId="0" fontId="4" fillId="0" borderId="0" xfId="0" applyFont="1" applyFill="1" applyAlignment="1" applyProtection="1">
      <alignment vertical="center" wrapText="1"/>
      <protection locked="0"/>
    </xf>
    <xf numFmtId="0" fontId="3" fillId="0" borderId="1" xfId="0" applyFont="1" applyFill="1" applyBorder="1" applyProtection="1">
      <alignment vertical="center"/>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vertical="center"/>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right" vertical="center"/>
    </xf>
    <xf numFmtId="10"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pplyProtection="1">
      <alignment horizontal="left" vertical="center"/>
      <protection locked="0"/>
    </xf>
    <xf numFmtId="176" fontId="3" fillId="0" borderId="1" xfId="0" applyNumberFormat="1" applyFont="1" applyFill="1" applyBorder="1" applyAlignment="1" applyProtection="1">
      <alignment horizontal="right"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9" fontId="5" fillId="0" borderId="1" xfId="0" applyNumberFormat="1" applyFont="1" applyFill="1" applyBorder="1" applyAlignment="1" applyProtection="1">
      <alignment horizontal="center" vertical="center"/>
      <protection locked="0"/>
    </xf>
    <xf numFmtId="177" fontId="5" fillId="0" borderId="1"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vertical="center" wrapText="1"/>
      <protection locked="0"/>
    </xf>
    <xf numFmtId="2" fontId="3" fillId="0" borderId="1"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Fill="1" applyBorder="1">
      <alignment vertical="center"/>
    </xf>
    <xf numFmtId="178" fontId="0" fillId="0" borderId="0" xfId="0" applyNumberFormat="1" applyFill="1" applyAlignment="1" applyProtection="1">
      <alignment horizontal="center" vertical="center"/>
      <protection locked="0"/>
    </xf>
    <xf numFmtId="0" fontId="1" fillId="0" borderId="1" xfId="0" applyFont="1" applyFill="1" applyBorder="1">
      <alignment vertical="center"/>
    </xf>
    <xf numFmtId="0" fontId="1" fillId="0" borderId="1" xfId="0" applyFont="1" applyFill="1" applyBorder="1" applyProtection="1">
      <alignment vertical="center"/>
      <protection locked="0"/>
    </xf>
    <xf numFmtId="0" fontId="1" fillId="0" borderId="1" xfId="0" applyFont="1" applyFill="1" applyBorder="1" applyAlignment="1" applyProtection="1">
      <alignment vertical="center" wrapText="1"/>
      <protection locked="0"/>
    </xf>
    <xf numFmtId="0" fontId="0" fillId="0" borderId="0" xfId="0" applyProtection="1">
      <alignment vertical="center"/>
      <protection locked="0"/>
    </xf>
    <xf numFmtId="0" fontId="0" fillId="0" borderId="0" xfId="0" applyAlignment="1">
      <alignment horizontal="center" vertical="center"/>
    </xf>
    <xf numFmtId="0" fontId="0" fillId="0" borderId="0" xfId="0" applyAlignment="1">
      <alignment vertical="center" wrapText="1"/>
    </xf>
    <xf numFmtId="0" fontId="7" fillId="0" borderId="0" xfId="0" applyFont="1" applyAlignment="1">
      <alignment horizontal="center" vertical="center"/>
    </xf>
    <xf numFmtId="0" fontId="4" fillId="0" borderId="0" xfId="0" applyFont="1">
      <alignment vertical="center"/>
    </xf>
    <xf numFmtId="0" fontId="4" fillId="0" borderId="1" xfId="0" applyFont="1" applyBorder="1" applyProtection="1">
      <alignment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vertical="center"/>
      <protection locked="0"/>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176" fontId="4" fillId="0" borderId="1" xfId="0" applyNumberFormat="1" applyFont="1" applyBorder="1" applyAlignment="1">
      <alignment horizontal="right" vertical="center" wrapText="1"/>
    </xf>
    <xf numFmtId="176" fontId="4" fillId="0" borderId="6" xfId="0" applyNumberFormat="1" applyFont="1" applyBorder="1" applyAlignment="1">
      <alignment horizontal="right" vertical="center"/>
    </xf>
    <xf numFmtId="10" fontId="4" fillId="0" borderId="3" xfId="0" applyNumberFormat="1" applyFont="1" applyBorder="1" applyAlignment="1">
      <alignment horizontal="center" vertical="center"/>
    </xf>
    <xf numFmtId="10" fontId="4" fillId="0" borderId="4" xfId="0" applyNumberFormat="1" applyFont="1" applyBorder="1" applyAlignment="1">
      <alignment horizontal="center" vertical="center"/>
    </xf>
    <xf numFmtId="0" fontId="4" fillId="0" borderId="1" xfId="0" applyFont="1" applyBorder="1" applyAlignment="1">
      <alignment horizontal="left" vertical="center"/>
    </xf>
    <xf numFmtId="0" fontId="4" fillId="0" borderId="5"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protection locked="0"/>
    </xf>
    <xf numFmtId="176" fontId="4" fillId="0" borderId="1" xfId="0" applyNumberFormat="1" applyFont="1" applyBorder="1" applyAlignment="1" applyProtection="1">
      <alignment horizontal="right" vertical="center" wrapText="1"/>
      <protection locked="0"/>
    </xf>
    <xf numFmtId="176" fontId="4" fillId="0" borderId="6" xfId="0" applyNumberFormat="1" applyFont="1" applyBorder="1" applyAlignment="1" applyProtection="1">
      <alignment horizontal="right" vertical="center" wrapText="1"/>
      <protection locked="0"/>
    </xf>
    <xf numFmtId="176" fontId="4" fillId="0" borderId="1" xfId="0" applyNumberFormat="1" applyFont="1" applyBorder="1" applyAlignment="1">
      <alignment horizontal="right" vertical="center"/>
    </xf>
    <xf numFmtId="0" fontId="4" fillId="0" borderId="7"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protection locked="0"/>
    </xf>
    <xf numFmtId="9" fontId="8" fillId="0" borderId="1" xfId="0" applyNumberFormat="1" applyFont="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9" fontId="6" fillId="0" borderId="1" xfId="0" applyNumberFormat="1" applyFont="1" applyBorder="1" applyAlignment="1" applyProtection="1">
      <alignment horizontal="center" vertical="center"/>
      <protection locked="0"/>
    </xf>
    <xf numFmtId="177" fontId="6" fillId="0" borderId="1" xfId="0" applyNumberFormat="1" applyFont="1" applyBorder="1" applyAlignment="1" applyProtection="1">
      <alignment horizontal="center" vertical="center"/>
      <protection locked="0"/>
    </xf>
    <xf numFmtId="0" fontId="4" fillId="0" borderId="1" xfId="0" applyNumberFormat="1" applyFont="1" applyBorder="1" applyAlignment="1" applyProtection="1">
      <alignment vertical="center"/>
      <protection locked="0"/>
    </xf>
    <xf numFmtId="49" fontId="4" fillId="0" borderId="1" xfId="0" applyNumberFormat="1" applyFont="1" applyBorder="1" applyAlignment="1" applyProtection="1">
      <alignment horizontal="center" vertical="center" wrapText="1"/>
      <protection locked="0"/>
    </xf>
    <xf numFmtId="2" fontId="4" fillId="0" borderId="1" xfId="0" applyNumberFormat="1" applyFont="1" applyBorder="1" applyAlignment="1" applyProtection="1">
      <alignment horizontal="center" vertical="center"/>
      <protection locked="0"/>
    </xf>
    <xf numFmtId="0" fontId="4" fillId="0" borderId="1" xfId="0" applyNumberFormat="1" applyFont="1" applyBorder="1" applyAlignment="1" applyProtection="1">
      <alignment horizontal="center" vertical="center" wrapText="1"/>
      <protection locked="0"/>
    </xf>
    <xf numFmtId="0" fontId="4" fillId="0" borderId="2" xfId="0" applyNumberFormat="1" applyFont="1" applyBorder="1" applyAlignment="1" applyProtection="1">
      <alignment horizontal="center" vertical="center" wrapText="1"/>
      <protection locked="0"/>
    </xf>
    <xf numFmtId="0" fontId="4" fillId="0" borderId="7"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left" vertical="center"/>
    </xf>
    <xf numFmtId="10" fontId="4" fillId="0" borderId="6" xfId="0" applyNumberFormat="1" applyFont="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0" fillId="0" borderId="1" xfId="0" applyBorder="1">
      <alignment vertical="center"/>
    </xf>
    <xf numFmtId="0" fontId="0" fillId="0" borderId="1" xfId="0" applyBorder="1" applyProtection="1">
      <alignment vertical="center"/>
      <protection locked="0"/>
    </xf>
    <xf numFmtId="0" fontId="4" fillId="0" borderId="6" xfId="0" applyFont="1" applyBorder="1" applyAlignment="1" applyProtection="1">
      <alignment horizontal="center" vertical="center"/>
      <protection locked="0"/>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vertical="center" wrapText="1"/>
    </xf>
    <xf numFmtId="0" fontId="7" fillId="0" borderId="0" xfId="0" applyFont="1" applyFill="1" applyAlignment="1">
      <alignment horizontal="center" vertical="center"/>
    </xf>
    <xf numFmtId="0" fontId="4" fillId="0" borderId="0" xfId="0" applyFont="1" applyFill="1">
      <alignment vertical="center"/>
    </xf>
    <xf numFmtId="0" fontId="4" fillId="0" borderId="1" xfId="0" applyFont="1" applyFill="1" applyBorder="1" applyProtection="1">
      <alignment vertical="center"/>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176" fontId="4" fillId="0" borderId="1" xfId="0" applyNumberFormat="1" applyFont="1" applyFill="1" applyBorder="1" applyAlignment="1">
      <alignment horizontal="right" vertical="center" wrapText="1"/>
    </xf>
    <xf numFmtId="176" fontId="4" fillId="0" borderId="6" xfId="0" applyNumberFormat="1" applyFont="1" applyFill="1" applyBorder="1" applyAlignment="1">
      <alignment horizontal="right" vertical="center"/>
    </xf>
    <xf numFmtId="10" fontId="4" fillId="0" borderId="3" xfId="0" applyNumberFormat="1" applyFont="1" applyFill="1" applyBorder="1" applyAlignment="1">
      <alignment horizontal="center" vertical="center"/>
    </xf>
    <xf numFmtId="10" fontId="4" fillId="0" borderId="4"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pplyProtection="1">
      <alignment horizontal="left" vertical="center"/>
      <protection locked="0"/>
    </xf>
    <xf numFmtId="176" fontId="4" fillId="0" borderId="1" xfId="0" applyNumberFormat="1" applyFont="1" applyFill="1" applyBorder="1" applyAlignment="1" applyProtection="1">
      <alignment horizontal="right" vertical="center" wrapText="1"/>
      <protection locked="0"/>
    </xf>
    <xf numFmtId="176" fontId="4" fillId="0" borderId="6" xfId="0" applyNumberFormat="1" applyFont="1" applyFill="1" applyBorder="1" applyAlignment="1" applyProtection="1">
      <alignment horizontal="right" vertical="center" wrapText="1"/>
      <protection locked="0"/>
    </xf>
    <xf numFmtId="176" fontId="4" fillId="0" borderId="1" xfId="0" applyNumberFormat="1" applyFont="1" applyFill="1" applyBorder="1" applyAlignment="1">
      <alignment horizontal="right" vertical="center"/>
    </xf>
    <xf numFmtId="0" fontId="4" fillId="0" borderId="7"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9" fontId="8" fillId="0" borderId="1" xfId="0" applyNumberFormat="1" applyFont="1" applyFill="1" applyBorder="1" applyAlignment="1" applyProtection="1">
      <alignment horizontal="center" vertical="center"/>
      <protection locked="0"/>
    </xf>
    <xf numFmtId="9" fontId="6" fillId="0" borderId="1" xfId="0" applyNumberFormat="1" applyFont="1" applyFill="1" applyBorder="1" applyAlignment="1" applyProtection="1">
      <alignment horizontal="center" vertical="center"/>
      <protection locked="0"/>
    </xf>
    <xf numFmtId="177" fontId="6" fillId="0" borderId="1" xfId="0" applyNumberFormat="1" applyFont="1" applyFill="1" applyBorder="1" applyAlignment="1" applyProtection="1">
      <alignment horizontal="center" vertical="center"/>
      <protection locked="0"/>
    </xf>
    <xf numFmtId="10" fontId="8"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0" xfId="0" applyFont="1" applyFill="1" applyAlignment="1">
      <alignment horizontal="left" vertical="center" wrapText="1"/>
    </xf>
    <xf numFmtId="0" fontId="4" fillId="0" borderId="0" xfId="0" applyFont="1" applyFill="1" applyAlignment="1">
      <alignment horizontal="left" vertical="center"/>
    </xf>
    <xf numFmtId="10" fontId="4" fillId="0" borderId="6" xfId="0" applyNumberFormat="1" applyFont="1" applyFill="1" applyBorder="1" applyAlignment="1">
      <alignment horizontal="center" vertical="center"/>
    </xf>
    <xf numFmtId="0" fontId="0" fillId="0" borderId="1" xfId="0" applyFill="1" applyBorder="1">
      <alignment vertical="center"/>
    </xf>
    <xf numFmtId="0" fontId="0" fillId="0" borderId="1" xfId="0" applyFill="1" applyBorder="1" applyProtection="1">
      <alignment vertical="center"/>
      <protection locked="0"/>
    </xf>
    <xf numFmtId="0" fontId="4" fillId="0" borderId="6" xfId="0"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2" fontId="3" fillId="0" borderId="1" xfId="0" applyNumberFormat="1" applyFont="1"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10" fontId="3" fillId="0" borderId="1" xfId="0"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0" fillId="0" borderId="1" xfId="0" applyBorder="1" applyAlignment="1">
      <alignment vertical="center" wrapText="1"/>
    </xf>
    <xf numFmtId="0" fontId="0" fillId="0" borderId="1" xfId="0" applyBorder="1" applyAlignment="1" applyProtection="1">
      <alignment horizontal="center" vertical="center"/>
      <protection locked="0"/>
    </xf>
    <xf numFmtId="176" fontId="4" fillId="0" borderId="6" xfId="0" applyNumberFormat="1" applyFont="1" applyFill="1" applyBorder="1" applyAlignment="1">
      <alignment horizontal="center" vertical="center"/>
    </xf>
    <xf numFmtId="176" fontId="4" fillId="0" borderId="6"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10" fontId="4" fillId="0" borderId="1" xfId="0"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0" xfId="0" applyFont="1" applyFill="1" applyAlignment="1">
      <alignment horizontal="center" vertical="center"/>
    </xf>
    <xf numFmtId="176" fontId="4" fillId="0" borderId="1" xfId="0" applyNumberFormat="1" applyFont="1" applyFill="1" applyBorder="1" applyAlignment="1">
      <alignment horizontal="center" vertical="center"/>
    </xf>
    <xf numFmtId="9" fontId="4" fillId="0" borderId="1"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lignment horizontal="center" vertical="center" wrapText="1"/>
    </xf>
    <xf numFmtId="0" fontId="0" fillId="0" borderId="1" xfId="0" applyFill="1" applyBorder="1" applyAlignment="1">
      <alignment horizontal="center" vertical="center"/>
    </xf>
    <xf numFmtId="0" fontId="6" fillId="0" borderId="1" xfId="0" applyNumberFormat="1" applyFont="1" applyFill="1" applyBorder="1" applyAlignment="1" applyProtection="1">
      <alignment horizontal="center" vertical="center"/>
      <protection locked="0"/>
    </xf>
    <xf numFmtId="9" fontId="3" fillId="0" borderId="1" xfId="3" applyFont="1" applyFill="1" applyBorder="1" applyAlignment="1" applyProtection="1">
      <alignment horizontal="center" vertical="center"/>
      <protection locked="0"/>
    </xf>
    <xf numFmtId="10" fontId="8" fillId="0" borderId="1" xfId="0" applyNumberFormat="1" applyFont="1" applyBorder="1" applyAlignment="1" applyProtection="1">
      <alignment horizontal="center" vertical="center"/>
      <protection locked="0"/>
    </xf>
    <xf numFmtId="179" fontId="6" fillId="0" borderId="1" xfId="0" applyNumberFormat="1" applyFont="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vertical="center" wrapText="1"/>
    </xf>
    <xf numFmtId="0" fontId="4" fillId="0" borderId="4" xfId="0" applyFont="1" applyBorder="1" applyAlignment="1">
      <alignment horizontal="center" vertical="center" wrapText="1"/>
    </xf>
    <xf numFmtId="176" fontId="4" fillId="0" borderId="6" xfId="0" applyNumberFormat="1" applyFont="1" applyBorder="1" applyAlignment="1">
      <alignment horizontal="right" vertical="center" wrapText="1"/>
    </xf>
    <xf numFmtId="10" fontId="4" fillId="0" borderId="3" xfId="0" applyNumberFormat="1" applyFont="1" applyBorder="1" applyAlignment="1">
      <alignment horizontal="center" vertical="center" wrapText="1"/>
    </xf>
    <xf numFmtId="10" fontId="4" fillId="0" borderId="4"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pplyProtection="1">
      <alignment horizontal="left" vertical="center" wrapText="1"/>
      <protection locked="0"/>
    </xf>
    <xf numFmtId="9" fontId="8" fillId="0" borderId="1" xfId="0" applyNumberFormat="1" applyFont="1" applyBorder="1" applyAlignment="1" applyProtection="1">
      <alignment horizontal="center" vertical="center" wrapText="1"/>
      <protection locked="0"/>
    </xf>
    <xf numFmtId="9" fontId="6" fillId="0" borderId="1"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wrapText="1"/>
      <protection locked="0"/>
    </xf>
    <xf numFmtId="9" fontId="4" fillId="0" borderId="1" xfId="0" applyNumberFormat="1"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10" fontId="4" fillId="0" borderId="6" xfId="0" applyNumberFormat="1" applyFont="1" applyBorder="1" applyAlignment="1">
      <alignment horizontal="center" vertical="center" wrapText="1"/>
    </xf>
    <xf numFmtId="0" fontId="9" fillId="0" borderId="1" xfId="0" applyFont="1" applyBorder="1" applyAlignment="1">
      <alignment vertical="center" wrapText="1"/>
    </xf>
    <xf numFmtId="0" fontId="4" fillId="0" borderId="6" xfId="0" applyFont="1" applyBorder="1" applyAlignment="1" applyProtection="1">
      <alignment horizontal="center" vertical="center" wrapText="1"/>
      <protection locked="0"/>
    </xf>
    <xf numFmtId="4" fontId="0" fillId="0" borderId="0" xfId="0" applyNumberFormat="1" applyFill="1">
      <alignment vertical="center"/>
    </xf>
    <xf numFmtId="0" fontId="0" fillId="0" borderId="0" xfId="0" applyFill="1" applyBorder="1" applyAlignment="1">
      <alignment vertical="center"/>
    </xf>
    <xf numFmtId="0" fontId="0" fillId="0" borderId="0" xfId="0" applyFill="1" applyBorder="1" applyAlignment="1" applyProtection="1">
      <alignment vertical="center"/>
      <protection locked="0"/>
    </xf>
    <xf numFmtId="0" fontId="0" fillId="0" borderId="0" xfId="0" applyFill="1" applyBorder="1" applyAlignment="1">
      <alignment horizontal="center" vertical="center"/>
    </xf>
    <xf numFmtId="0" fontId="0" fillId="0" borderId="0" xfId="0"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 xfId="0" applyFont="1" applyFill="1" applyBorder="1" applyAlignment="1" applyProtection="1">
      <alignment vertical="center"/>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176" fontId="4" fillId="0" borderId="1" xfId="0" applyNumberFormat="1" applyFont="1" applyFill="1" applyBorder="1" applyAlignment="1">
      <alignment horizontal="right" vertical="center" wrapText="1"/>
    </xf>
    <xf numFmtId="176" fontId="4" fillId="0" borderId="6" xfId="0" applyNumberFormat="1" applyFont="1" applyFill="1" applyBorder="1" applyAlignment="1">
      <alignment horizontal="right" vertical="center"/>
    </xf>
    <xf numFmtId="10" fontId="4" fillId="0" borderId="3" xfId="0" applyNumberFormat="1" applyFont="1" applyFill="1" applyBorder="1" applyAlignment="1">
      <alignment horizontal="center" vertical="center"/>
    </xf>
    <xf numFmtId="10" fontId="4" fillId="0" borderId="4"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5"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protection locked="0"/>
    </xf>
    <xf numFmtId="176" fontId="4" fillId="0" borderId="1" xfId="0" applyNumberFormat="1" applyFont="1" applyFill="1" applyBorder="1" applyAlignment="1" applyProtection="1">
      <alignment horizontal="right" vertical="center" wrapText="1"/>
      <protection locked="0"/>
    </xf>
    <xf numFmtId="176" fontId="4" fillId="0" borderId="6" xfId="0" applyNumberFormat="1" applyFont="1" applyFill="1" applyBorder="1" applyAlignment="1" applyProtection="1">
      <alignment horizontal="right" vertical="center" wrapText="1"/>
      <protection locked="0"/>
    </xf>
    <xf numFmtId="176" fontId="4" fillId="0" borderId="1" xfId="0" applyNumberFormat="1" applyFont="1" applyFill="1" applyBorder="1" applyAlignment="1">
      <alignment horizontal="right" vertical="center"/>
    </xf>
    <xf numFmtId="0" fontId="4" fillId="0" borderId="7"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9" fontId="8" fillId="0" borderId="1" xfId="0" applyNumberFormat="1" applyFont="1" applyFill="1" applyBorder="1" applyAlignment="1" applyProtection="1">
      <alignment horizontal="center" vertical="center"/>
      <protection locked="0"/>
    </xf>
    <xf numFmtId="9" fontId="6" fillId="0" borderId="1" xfId="0" applyNumberFormat="1" applyFont="1" applyFill="1" applyBorder="1" applyAlignment="1" applyProtection="1">
      <alignment horizontal="center" vertical="center"/>
      <protection locked="0"/>
    </xf>
    <xf numFmtId="177" fontId="6"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2" fontId="3" fillId="0" borderId="1" xfId="0" applyNumberFormat="1" applyFont="1" applyFill="1" applyBorder="1" applyAlignment="1" applyProtection="1">
      <alignment horizontal="center" vertical="center"/>
      <protection locked="0"/>
    </xf>
    <xf numFmtId="9"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10" fontId="4" fillId="0" borderId="6" xfId="0" applyNumberFormat="1"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pplyProtection="1">
      <alignment vertical="center"/>
      <protection locked="0"/>
    </xf>
    <xf numFmtId="0" fontId="4" fillId="0" borderId="6" xfId="0" applyFont="1" applyFill="1" applyBorder="1" applyAlignment="1" applyProtection="1">
      <alignment horizontal="center" vertical="center"/>
      <protection locked="0"/>
    </xf>
    <xf numFmtId="176" fontId="4" fillId="0" borderId="6"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2" fontId="3" fillId="0" borderId="1" xfId="0" applyNumberFormat="1"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wrapText="1"/>
    </xf>
    <xf numFmtId="0" fontId="10" fillId="0" borderId="1" xfId="0" applyFont="1" applyBorder="1">
      <alignment vertical="center"/>
    </xf>
    <xf numFmtId="0" fontId="10" fillId="0" borderId="1" xfId="0" applyFont="1" applyBorder="1" applyProtection="1">
      <alignment vertical="center"/>
      <protection locked="0"/>
    </xf>
    <xf numFmtId="0" fontId="10" fillId="0" borderId="1" xfId="0" applyFont="1" applyBorder="1" applyAlignment="1" applyProtection="1">
      <alignment vertical="center" wrapText="1"/>
      <protection locked="0"/>
    </xf>
    <xf numFmtId="0" fontId="0" fillId="0" borderId="1" xfId="0" applyBorder="1" applyAlignment="1">
      <alignment horizontal="center" vertical="center"/>
    </xf>
    <xf numFmtId="180" fontId="4" fillId="0" borderId="1" xfId="0" applyNumberFormat="1" applyFont="1" applyBorder="1" applyAlignment="1" applyProtection="1">
      <alignment horizontal="center" vertical="center"/>
      <protection locked="0"/>
    </xf>
    <xf numFmtId="180" fontId="3" fillId="0" borderId="1" xfId="0" applyNumberFormat="1" applyFont="1" applyFill="1" applyBorder="1" applyAlignment="1" applyProtection="1">
      <alignment horizontal="center" vertical="center"/>
      <protection locked="0"/>
    </xf>
    <xf numFmtId="0" fontId="0" fillId="0" borderId="1" xfId="0" applyFill="1" applyBorder="1" applyAlignment="1">
      <alignment vertical="center" wrapText="1"/>
    </xf>
    <xf numFmtId="10" fontId="4" fillId="0" borderId="1" xfId="0" applyNumberFormat="1" applyFont="1" applyBorder="1" applyAlignment="1" applyProtection="1">
      <alignment horizontal="center" vertical="center"/>
      <protection locked="0"/>
    </xf>
    <xf numFmtId="9" fontId="3" fillId="0" borderId="1" xfId="0" applyNumberFormat="1" applyFont="1" applyFill="1" applyBorder="1" applyAlignment="1" applyProtection="1">
      <alignment horizontal="center" vertical="center"/>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0" fillId="0" borderId="0" xfId="0" applyAlignment="1" applyProtection="1">
      <alignment horizontal="center" vertical="center"/>
      <protection locked="0"/>
    </xf>
    <xf numFmtId="9" fontId="4" fillId="0" borderId="1" xfId="3" applyNumberFormat="1" applyFont="1" applyBorder="1" applyAlignment="1" applyProtection="1">
      <alignment horizontal="center" vertical="center"/>
      <protection locked="0"/>
    </xf>
    <xf numFmtId="0" fontId="10" fillId="0" borderId="1" xfId="0" applyFont="1" applyBorder="1">
      <alignment vertical="center"/>
    </xf>
    <xf numFmtId="0" fontId="6" fillId="0" borderId="1" xfId="0" applyFont="1" applyBorder="1" applyAlignment="1" applyProtection="1">
      <alignment horizontal="left" vertical="center" wrapText="1"/>
      <protection locked="0"/>
    </xf>
    <xf numFmtId="2" fontId="4" fillId="0" borderId="1" xfId="0" applyNumberFormat="1" applyFont="1" applyFill="1" applyBorder="1" applyAlignment="1" applyProtection="1">
      <alignment horizontal="center" vertical="center"/>
      <protection locked="0"/>
    </xf>
    <xf numFmtId="0" fontId="10" fillId="0" borderId="1"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vertical="center"/>
    </xf>
    <xf numFmtId="176" fontId="4" fillId="0" borderId="3" xfId="0" applyNumberFormat="1" applyFont="1" applyBorder="1" applyAlignment="1">
      <alignment horizontal="right" vertical="center"/>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3" xfId="0" applyFont="1" applyBorder="1" applyAlignment="1" applyProtection="1">
      <alignment vertical="center"/>
      <protection locked="0"/>
    </xf>
    <xf numFmtId="176" fontId="4" fillId="0" borderId="3" xfId="0" applyNumberFormat="1" applyFont="1" applyBorder="1" applyAlignment="1" applyProtection="1">
      <alignment horizontal="right" vertical="center"/>
      <protection locked="0"/>
    </xf>
    <xf numFmtId="176" fontId="4" fillId="0" borderId="6" xfId="0" applyNumberFormat="1" applyFont="1" applyBorder="1" applyAlignment="1" applyProtection="1">
      <alignment horizontal="right"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3" xfId="0" applyNumberFormat="1" applyFont="1" applyFill="1" applyBorder="1" applyAlignment="1" applyProtection="1">
      <alignment horizontal="left" vertical="center"/>
      <protection locked="0"/>
    </xf>
    <xf numFmtId="0" fontId="4" fillId="0" borderId="6" xfId="0" applyNumberFormat="1" applyFont="1" applyFill="1" applyBorder="1" applyAlignment="1" applyProtection="1">
      <alignment horizontal="left" vertical="center"/>
      <protection locked="0"/>
    </xf>
    <xf numFmtId="9" fontId="4" fillId="0" borderId="6" xfId="0" applyNumberFormat="1" applyFont="1" applyFill="1" applyBorder="1" applyAlignment="1" applyProtection="1">
      <alignment horizontal="left" vertical="center"/>
      <protection locked="0"/>
    </xf>
    <xf numFmtId="0"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protection locked="0"/>
    </xf>
    <xf numFmtId="0" fontId="4" fillId="0" borderId="3" xfId="0" applyNumberFormat="1" applyFont="1" applyBorder="1" applyAlignment="1" applyProtection="1">
      <alignment horizontal="left" vertical="center"/>
      <protection locked="0"/>
    </xf>
    <xf numFmtId="0" fontId="4" fillId="0" borderId="6" xfId="0" applyNumberFormat="1" applyFont="1" applyBorder="1" applyAlignment="1" applyProtection="1">
      <alignment horizontal="left" vertical="center"/>
      <protection locked="0"/>
    </xf>
    <xf numFmtId="0" fontId="4" fillId="0" borderId="0" xfId="0" applyFont="1" applyAlignment="1" applyProtection="1">
      <alignment horizontal="right" vertical="center"/>
      <protection locked="0"/>
    </xf>
    <xf numFmtId="0" fontId="4" fillId="0" borderId="1" xfId="0" applyFont="1" applyBorder="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lignment vertical="center"/>
    </xf>
    <xf numFmtId="0" fontId="14" fillId="0" borderId="0" xfId="0" applyFont="1" applyFill="1" applyAlignment="1">
      <alignment horizontal="center" vertical="center"/>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ill="1" applyBorder="1" applyAlignment="1">
      <alignment horizontal="center" vertical="center"/>
    </xf>
    <xf numFmtId="0" fontId="5" fillId="0" borderId="1" xfId="0" applyFont="1" applyFill="1" applyBorder="1" applyAlignment="1">
      <alignment vertical="center" wrapText="1"/>
    </xf>
    <xf numFmtId="0" fontId="0" fillId="0" borderId="1" xfId="0" applyFill="1" applyBorder="1">
      <alignment vertical="center"/>
    </xf>
    <xf numFmtId="49" fontId="3" fillId="0"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haredStrings" Target="sharedStrings.xml"/><Relationship Id="rId45" Type="http://schemas.openxmlformats.org/officeDocument/2006/relationships/styles" Target="styles.xml"/><Relationship Id="rId44" Type="http://schemas.openxmlformats.org/officeDocument/2006/relationships/theme" Target="theme/theme1.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tabSelected="1" view="pageBreakPreview" zoomScaleNormal="100" workbookViewId="0">
      <selection activeCell="G25" sqref="G25"/>
    </sheetView>
  </sheetViews>
  <sheetFormatPr defaultColWidth="9" defaultRowHeight="13.5" outlineLevelCol="3"/>
  <cols>
    <col min="1" max="1" width="5.75" style="297" customWidth="1"/>
    <col min="2" max="2" width="9.25" style="299" customWidth="1"/>
    <col min="3" max="3" width="88.375" style="299" customWidth="1"/>
    <col min="4" max="4" width="10.125" style="299" customWidth="1"/>
    <col min="5" max="16384" width="9" style="299"/>
  </cols>
  <sheetData>
    <row r="1" ht="30" customHeight="1" spans="1:4">
      <c r="A1" s="300" t="s">
        <v>0</v>
      </c>
      <c r="B1" s="300"/>
      <c r="C1" s="300"/>
      <c r="D1" s="300"/>
    </row>
    <row r="3" s="297" customFormat="1" ht="19" customHeight="1" spans="1:4">
      <c r="A3" s="301" t="s">
        <v>1</v>
      </c>
      <c r="B3" s="301" t="s">
        <v>2</v>
      </c>
      <c r="C3" s="301" t="s">
        <v>3</v>
      </c>
      <c r="D3" s="301" t="s">
        <v>4</v>
      </c>
    </row>
    <row r="4" ht="19" customHeight="1" spans="1:4">
      <c r="A4" s="301">
        <v>1</v>
      </c>
      <c r="B4" s="301" t="s">
        <v>5</v>
      </c>
      <c r="C4" s="302" t="s">
        <v>6</v>
      </c>
      <c r="D4" s="302"/>
    </row>
    <row r="5" s="298" customFormat="1" ht="19" customHeight="1" spans="1:4">
      <c r="A5" s="303">
        <v>2</v>
      </c>
      <c r="B5" s="303" t="s">
        <v>7</v>
      </c>
      <c r="C5" s="304" t="s">
        <v>8</v>
      </c>
      <c r="D5" s="305"/>
    </row>
    <row r="6" s="298" customFormat="1" ht="19" customHeight="1" spans="1:4">
      <c r="A6" s="303">
        <v>3</v>
      </c>
      <c r="B6" s="303" t="s">
        <v>9</v>
      </c>
      <c r="C6" s="304" t="s">
        <v>10</v>
      </c>
      <c r="D6" s="305"/>
    </row>
    <row r="7" s="298" customFormat="1" ht="19" customHeight="1" spans="1:4">
      <c r="A7" s="303">
        <v>4</v>
      </c>
      <c r="B7" s="303" t="s">
        <v>11</v>
      </c>
      <c r="C7" s="304" t="s">
        <v>12</v>
      </c>
      <c r="D7" s="305"/>
    </row>
    <row r="8" s="298" customFormat="1" ht="19" customHeight="1" spans="1:4">
      <c r="A8" s="303">
        <v>5</v>
      </c>
      <c r="B8" s="303" t="s">
        <v>13</v>
      </c>
      <c r="C8" s="304" t="s">
        <v>14</v>
      </c>
      <c r="D8" s="305"/>
    </row>
    <row r="9" s="298" customFormat="1" ht="19" customHeight="1" spans="1:4">
      <c r="A9" s="303">
        <v>6</v>
      </c>
      <c r="B9" s="303" t="s">
        <v>15</v>
      </c>
      <c r="C9" s="304" t="s">
        <v>16</v>
      </c>
      <c r="D9" s="305"/>
    </row>
    <row r="10" s="298" customFormat="1" ht="19" customHeight="1" spans="1:4">
      <c r="A10" s="303">
        <v>7</v>
      </c>
      <c r="B10" s="303" t="s">
        <v>17</v>
      </c>
      <c r="C10" s="304" t="s">
        <v>18</v>
      </c>
      <c r="D10" s="305"/>
    </row>
    <row r="11" s="298" customFormat="1" ht="19" customHeight="1" spans="1:4">
      <c r="A11" s="303">
        <v>8</v>
      </c>
      <c r="B11" s="303" t="s">
        <v>19</v>
      </c>
      <c r="C11" s="304" t="s">
        <v>20</v>
      </c>
      <c r="D11" s="305"/>
    </row>
    <row r="12" s="298" customFormat="1" ht="19" customHeight="1" spans="1:4">
      <c r="A12" s="303">
        <v>9</v>
      </c>
      <c r="B12" s="303" t="s">
        <v>21</v>
      </c>
      <c r="C12" s="306" t="s">
        <v>22</v>
      </c>
      <c r="D12" s="305"/>
    </row>
    <row r="13" s="298" customFormat="1" ht="19" customHeight="1" spans="1:4">
      <c r="A13" s="303">
        <v>10</v>
      </c>
      <c r="B13" s="303" t="s">
        <v>23</v>
      </c>
      <c r="C13" s="306" t="s">
        <v>24</v>
      </c>
      <c r="D13" s="305"/>
    </row>
    <row r="14" s="298" customFormat="1" ht="19" customHeight="1" spans="1:4">
      <c r="A14" s="303">
        <v>11</v>
      </c>
      <c r="B14" s="303" t="s">
        <v>25</v>
      </c>
      <c r="C14" s="306" t="s">
        <v>26</v>
      </c>
      <c r="D14" s="305"/>
    </row>
    <row r="15" s="298" customFormat="1" ht="19" customHeight="1" spans="1:4">
      <c r="A15" s="303">
        <v>12</v>
      </c>
      <c r="B15" s="303" t="s">
        <v>27</v>
      </c>
      <c r="C15" s="306" t="s">
        <v>28</v>
      </c>
      <c r="D15" s="305"/>
    </row>
    <row r="16" s="298" customFormat="1" ht="19" customHeight="1" spans="1:4">
      <c r="A16" s="303">
        <v>13</v>
      </c>
      <c r="B16" s="303" t="s">
        <v>29</v>
      </c>
      <c r="C16" s="306" t="s">
        <v>30</v>
      </c>
      <c r="D16" s="305"/>
    </row>
    <row r="17" s="298" customFormat="1" ht="19" customHeight="1" spans="1:4">
      <c r="A17" s="303">
        <v>14</v>
      </c>
      <c r="B17" s="303" t="s">
        <v>31</v>
      </c>
      <c r="C17" s="306" t="s">
        <v>32</v>
      </c>
      <c r="D17" s="305"/>
    </row>
    <row r="18" s="298" customFormat="1" ht="19" customHeight="1" spans="1:4">
      <c r="A18" s="303">
        <v>15</v>
      </c>
      <c r="B18" s="303" t="s">
        <v>33</v>
      </c>
      <c r="C18" s="306" t="s">
        <v>34</v>
      </c>
      <c r="D18" s="305"/>
    </row>
    <row r="19" s="298" customFormat="1" ht="19" customHeight="1" spans="1:4">
      <c r="A19" s="303">
        <v>16</v>
      </c>
      <c r="B19" s="303" t="s">
        <v>35</v>
      </c>
      <c r="C19" s="306" t="s">
        <v>36</v>
      </c>
      <c r="D19" s="305"/>
    </row>
    <row r="20" s="298" customFormat="1" ht="19" customHeight="1" spans="1:4">
      <c r="A20" s="303">
        <v>17</v>
      </c>
      <c r="B20" s="303" t="s">
        <v>37</v>
      </c>
      <c r="C20" s="306" t="s">
        <v>38</v>
      </c>
      <c r="D20" s="305"/>
    </row>
    <row r="21" s="298" customFormat="1" ht="19" customHeight="1" spans="1:4">
      <c r="A21" s="303">
        <v>18</v>
      </c>
      <c r="B21" s="303" t="s">
        <v>39</v>
      </c>
      <c r="C21" s="306" t="s">
        <v>40</v>
      </c>
      <c r="D21" s="305"/>
    </row>
    <row r="22" s="298" customFormat="1" ht="19" customHeight="1" spans="1:4">
      <c r="A22" s="303">
        <v>19</v>
      </c>
      <c r="B22" s="303" t="s">
        <v>41</v>
      </c>
      <c r="C22" s="306" t="s">
        <v>42</v>
      </c>
      <c r="D22" s="305"/>
    </row>
    <row r="23" s="298" customFormat="1" ht="19" customHeight="1" spans="1:4">
      <c r="A23" s="303">
        <v>20</v>
      </c>
      <c r="B23" s="303" t="s">
        <v>43</v>
      </c>
      <c r="C23" s="306" t="s">
        <v>44</v>
      </c>
      <c r="D23" s="305"/>
    </row>
    <row r="24" s="298" customFormat="1" ht="19" customHeight="1" spans="1:4">
      <c r="A24" s="303">
        <v>21</v>
      </c>
      <c r="B24" s="303" t="s">
        <v>45</v>
      </c>
      <c r="C24" s="306" t="s">
        <v>46</v>
      </c>
      <c r="D24" s="305"/>
    </row>
    <row r="25" s="298" customFormat="1" ht="19" customHeight="1" spans="1:4">
      <c r="A25" s="303">
        <v>22</v>
      </c>
      <c r="B25" s="303" t="s">
        <v>47</v>
      </c>
      <c r="C25" s="306" t="s">
        <v>48</v>
      </c>
      <c r="D25" s="305"/>
    </row>
    <row r="26" s="298" customFormat="1" ht="19" customHeight="1" spans="1:4">
      <c r="A26" s="303">
        <v>23</v>
      </c>
      <c r="B26" s="303" t="s">
        <v>49</v>
      </c>
      <c r="C26" s="306" t="s">
        <v>50</v>
      </c>
      <c r="D26" s="305"/>
    </row>
    <row r="27" s="298" customFormat="1" ht="19" customHeight="1" spans="1:4">
      <c r="A27" s="303">
        <v>24</v>
      </c>
      <c r="B27" s="303" t="s">
        <v>51</v>
      </c>
      <c r="C27" s="306" t="s">
        <v>52</v>
      </c>
      <c r="D27" s="305"/>
    </row>
    <row r="28" s="298" customFormat="1" ht="19" customHeight="1" spans="1:4">
      <c r="A28" s="303">
        <v>25</v>
      </c>
      <c r="B28" s="303" t="s">
        <v>53</v>
      </c>
      <c r="C28" s="306" t="s">
        <v>54</v>
      </c>
      <c r="D28" s="305"/>
    </row>
    <row r="29" s="298" customFormat="1" ht="19" customHeight="1" spans="1:4">
      <c r="A29" s="303">
        <v>26</v>
      </c>
      <c r="B29" s="303" t="s">
        <v>55</v>
      </c>
      <c r="C29" s="306" t="s">
        <v>56</v>
      </c>
      <c r="D29" s="305"/>
    </row>
    <row r="30" s="298" customFormat="1" ht="19" customHeight="1" spans="1:4">
      <c r="A30" s="303">
        <v>27</v>
      </c>
      <c r="B30" s="303" t="s">
        <v>57</v>
      </c>
      <c r="C30" s="306" t="s">
        <v>58</v>
      </c>
      <c r="D30" s="305"/>
    </row>
    <row r="31" s="298" customFormat="1" ht="19" customHeight="1" spans="1:4">
      <c r="A31" s="303">
        <v>28</v>
      </c>
      <c r="B31" s="303" t="s">
        <v>59</v>
      </c>
      <c r="C31" s="306" t="s">
        <v>60</v>
      </c>
      <c r="D31" s="305"/>
    </row>
    <row r="32" s="298" customFormat="1" ht="19" customHeight="1" spans="1:4">
      <c r="A32" s="303">
        <v>29</v>
      </c>
      <c r="B32" s="303" t="s">
        <v>61</v>
      </c>
      <c r="C32" s="306" t="s">
        <v>62</v>
      </c>
      <c r="D32" s="305"/>
    </row>
    <row r="33" s="298" customFormat="1" ht="19" customHeight="1" spans="1:4">
      <c r="A33" s="303">
        <v>30</v>
      </c>
      <c r="B33" s="303" t="s">
        <v>63</v>
      </c>
      <c r="C33" s="306" t="s">
        <v>64</v>
      </c>
      <c r="D33" s="305"/>
    </row>
    <row r="34" s="298" customFormat="1" ht="19" customHeight="1" spans="1:4">
      <c r="A34" s="303">
        <v>31</v>
      </c>
      <c r="B34" s="303" t="s">
        <v>65</v>
      </c>
      <c r="C34" s="306" t="s">
        <v>66</v>
      </c>
      <c r="D34" s="305"/>
    </row>
    <row r="35" s="298" customFormat="1" ht="19" customHeight="1" spans="1:4">
      <c r="A35" s="303">
        <v>32</v>
      </c>
      <c r="B35" s="303" t="s">
        <v>67</v>
      </c>
      <c r="C35" s="306" t="s">
        <v>68</v>
      </c>
      <c r="D35" s="305"/>
    </row>
    <row r="36" s="298" customFormat="1" ht="19" customHeight="1" spans="1:4">
      <c r="A36" s="303">
        <v>33</v>
      </c>
      <c r="B36" s="303" t="s">
        <v>69</v>
      </c>
      <c r="C36" s="306" t="s">
        <v>70</v>
      </c>
      <c r="D36" s="305"/>
    </row>
    <row r="37" s="298" customFormat="1" ht="19" customHeight="1" spans="1:4">
      <c r="A37" s="303">
        <v>34</v>
      </c>
      <c r="B37" s="303" t="s">
        <v>71</v>
      </c>
      <c r="C37" s="306" t="s">
        <v>72</v>
      </c>
      <c r="D37" s="305"/>
    </row>
    <row r="38" s="298" customFormat="1" ht="19" customHeight="1" spans="1:4">
      <c r="A38" s="303">
        <v>35</v>
      </c>
      <c r="B38" s="303" t="s">
        <v>73</v>
      </c>
      <c r="C38" s="306" t="s">
        <v>74</v>
      </c>
      <c r="D38" s="305"/>
    </row>
    <row r="39" s="298" customFormat="1" ht="19" customHeight="1" spans="1:4">
      <c r="A39" s="303">
        <v>36</v>
      </c>
      <c r="B39" s="303" t="s">
        <v>75</v>
      </c>
      <c r="C39" s="306" t="s">
        <v>76</v>
      </c>
      <c r="D39" s="305"/>
    </row>
    <row r="40" s="298" customFormat="1" ht="19" customHeight="1" spans="1:4">
      <c r="A40" s="303">
        <v>37</v>
      </c>
      <c r="B40" s="303" t="s">
        <v>77</v>
      </c>
      <c r="C40" s="306" t="s">
        <v>78</v>
      </c>
      <c r="D40" s="305"/>
    </row>
    <row r="41" s="298" customFormat="1" ht="19" customHeight="1" spans="1:4">
      <c r="A41" s="303">
        <v>38</v>
      </c>
      <c r="B41" s="303" t="s">
        <v>79</v>
      </c>
      <c r="C41" s="306" t="s">
        <v>80</v>
      </c>
      <c r="D41" s="305"/>
    </row>
    <row r="42" s="298" customFormat="1" ht="19" customHeight="1" spans="1:4">
      <c r="A42" s="303">
        <v>39</v>
      </c>
      <c r="B42" s="303" t="s">
        <v>81</v>
      </c>
      <c r="C42" s="306" t="s">
        <v>82</v>
      </c>
      <c r="D42" s="305"/>
    </row>
    <row r="43" s="298" customFormat="1" ht="19" customHeight="1" spans="1:4">
      <c r="A43" s="303">
        <v>40</v>
      </c>
      <c r="B43" s="303" t="s">
        <v>83</v>
      </c>
      <c r="C43" s="306" t="s">
        <v>84</v>
      </c>
      <c r="D43" s="305"/>
    </row>
    <row r="44" ht="19" customHeight="1" spans="1:4">
      <c r="A44" s="301">
        <v>41</v>
      </c>
      <c r="B44" s="301" t="s">
        <v>85</v>
      </c>
      <c r="C44" s="307" t="s">
        <v>86</v>
      </c>
      <c r="D44" s="302"/>
    </row>
    <row r="45" s="298" customFormat="1" ht="19" customHeight="1" spans="1:4">
      <c r="A45" s="303">
        <v>42</v>
      </c>
      <c r="B45" s="303" t="s">
        <v>87</v>
      </c>
      <c r="C45" s="306" t="s">
        <v>88</v>
      </c>
      <c r="D45" s="305"/>
    </row>
    <row r="46" ht="19" customHeight="1" spans="1:4">
      <c r="A46" s="301"/>
      <c r="B46" s="301"/>
      <c r="C46" s="302"/>
      <c r="D46" s="302"/>
    </row>
  </sheetData>
  <autoFilter ref="A3:D45">
    <extLst/>
  </autoFilter>
  <mergeCells count="1">
    <mergeCell ref="A1:D1"/>
  </mergeCells>
  <pageMargins left="0.75" right="0.75" top="1" bottom="1" header="0.5" footer="0.5"/>
  <pageSetup paperSize="9" scale="7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view="pageBreakPreview" zoomScaleNormal="100" workbookViewId="0">
      <selection activeCell="A3" sqref="$A3:$XFD3"/>
    </sheetView>
  </sheetViews>
  <sheetFormatPr defaultColWidth="9" defaultRowHeight="13.5"/>
  <cols>
    <col min="1" max="1" width="7" customWidth="1"/>
    <col min="2" max="2" width="10.875" customWidth="1"/>
    <col min="3" max="3" width="13.125" customWidth="1"/>
    <col min="4" max="4" width="17.125" style="43" customWidth="1"/>
    <col min="5" max="6" width="15.5" customWidth="1"/>
    <col min="7" max="8" width="6.875" customWidth="1"/>
    <col min="9" max="9" width="1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22</v>
      </c>
      <c r="C4" s="47"/>
      <c r="D4" s="48"/>
      <c r="E4" s="47"/>
      <c r="F4" s="47"/>
      <c r="G4" s="47"/>
      <c r="H4" s="47"/>
      <c r="I4" s="47"/>
    </row>
    <row r="5" s="41" customFormat="1" ht="21" customHeight="1" spans="1:9">
      <c r="A5" s="49" t="s">
        <v>222</v>
      </c>
      <c r="B5" s="47" t="s">
        <v>292</v>
      </c>
      <c r="C5" s="47"/>
      <c r="D5" s="48"/>
      <c r="E5" s="50"/>
      <c r="F5" s="47" t="s">
        <v>223</v>
      </c>
      <c r="G5" s="47" t="s">
        <v>94</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201052.4</v>
      </c>
      <c r="F7" s="58">
        <f t="shared" si="0"/>
        <v>201052.4</v>
      </c>
      <c r="G7" s="59">
        <f>F7/(D7+E7)</f>
        <v>1</v>
      </c>
      <c r="H7" s="60"/>
      <c r="I7" s="92"/>
    </row>
    <row r="8" customFormat="1" ht="18" customHeight="1" spans="1:9">
      <c r="A8" s="56"/>
      <c r="B8" s="61" t="s">
        <v>230</v>
      </c>
      <c r="C8" s="61"/>
      <c r="D8" s="57">
        <f t="shared" ref="D8:F8" si="1">D9+D10</f>
        <v>0</v>
      </c>
      <c r="E8" s="58">
        <f t="shared" si="1"/>
        <v>201052.4</v>
      </c>
      <c r="F8" s="58">
        <f t="shared" si="1"/>
        <v>201052.4</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c r="E10" s="65">
        <v>201052.4</v>
      </c>
      <c r="F10" s="66">
        <v>201052.4</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7" t="s">
        <v>340</v>
      </c>
      <c r="C13" s="47"/>
      <c r="D13" s="48"/>
      <c r="E13" s="47"/>
      <c r="F13" s="47" t="s">
        <v>341</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47" t="s">
        <v>123</v>
      </c>
      <c r="G15" s="47">
        <v>2</v>
      </c>
      <c r="H15" s="47">
        <v>2</v>
      </c>
      <c r="I15" s="94"/>
    </row>
    <row r="16" customFormat="1" ht="19" customHeight="1" spans="1:9">
      <c r="A16" s="47"/>
      <c r="B16" s="68"/>
      <c r="C16" s="68"/>
      <c r="D16" s="72" t="s">
        <v>121</v>
      </c>
      <c r="E16" s="26" t="s">
        <v>122</v>
      </c>
      <c r="F16" s="47" t="s">
        <v>123</v>
      </c>
      <c r="G16" s="47">
        <v>2</v>
      </c>
      <c r="H16" s="47">
        <v>2</v>
      </c>
      <c r="I16" s="94"/>
    </row>
    <row r="17" customFormat="1" ht="19" customHeight="1" spans="1:9">
      <c r="A17" s="47"/>
      <c r="B17" s="68"/>
      <c r="C17" s="70"/>
      <c r="D17" s="72" t="s">
        <v>124</v>
      </c>
      <c r="E17" s="26" t="s">
        <v>125</v>
      </c>
      <c r="F17" s="47"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19" customHeight="1" spans="1:9">
      <c r="A20" s="47"/>
      <c r="B20" s="69" t="s">
        <v>242</v>
      </c>
      <c r="C20" s="71" t="s">
        <v>243</v>
      </c>
      <c r="D20" s="72" t="s">
        <v>142</v>
      </c>
      <c r="E20" s="77" t="s">
        <v>143</v>
      </c>
      <c r="F20" s="47" t="s">
        <v>123</v>
      </c>
      <c r="G20" s="47">
        <v>2</v>
      </c>
      <c r="H20" s="47">
        <v>2</v>
      </c>
      <c r="I20" s="94"/>
    </row>
    <row r="21" customFormat="1" ht="19" customHeight="1" spans="1:9">
      <c r="A21" s="47"/>
      <c r="B21" s="68"/>
      <c r="C21" s="68"/>
      <c r="D21" s="72" t="s">
        <v>244</v>
      </c>
      <c r="E21" s="77" t="s">
        <v>245</v>
      </c>
      <c r="F21" s="47" t="s">
        <v>123</v>
      </c>
      <c r="G21" s="47">
        <v>2</v>
      </c>
      <c r="H21" s="47">
        <v>2</v>
      </c>
      <c r="I21" s="94"/>
    </row>
    <row r="22" customFormat="1" ht="19" customHeight="1" spans="1:9">
      <c r="A22" s="47"/>
      <c r="B22" s="68"/>
      <c r="C22" s="70"/>
      <c r="D22" s="72" t="s">
        <v>246</v>
      </c>
      <c r="E22" s="77" t="s">
        <v>247</v>
      </c>
      <c r="F22" s="47" t="s">
        <v>123</v>
      </c>
      <c r="G22" s="47">
        <v>1</v>
      </c>
      <c r="H22" s="47">
        <v>1</v>
      </c>
      <c r="I22" s="94"/>
    </row>
    <row r="23" customFormat="1" ht="19" customHeight="1" spans="1:9">
      <c r="A23" s="47"/>
      <c r="B23" s="68"/>
      <c r="C23" s="71" t="s">
        <v>248</v>
      </c>
      <c r="D23" s="72" t="s">
        <v>142</v>
      </c>
      <c r="E23" s="77" t="s">
        <v>143</v>
      </c>
      <c r="F23" s="47" t="s">
        <v>123</v>
      </c>
      <c r="G23" s="47">
        <v>2</v>
      </c>
      <c r="H23" s="47">
        <v>2</v>
      </c>
      <c r="I23" s="94"/>
    </row>
    <row r="24" customFormat="1" ht="19" customHeight="1" spans="1:9">
      <c r="A24" s="47"/>
      <c r="B24" s="68"/>
      <c r="C24" s="68"/>
      <c r="D24" s="72" t="s">
        <v>144</v>
      </c>
      <c r="E24" s="77" t="s">
        <v>145</v>
      </c>
      <c r="F24" s="47" t="s">
        <v>123</v>
      </c>
      <c r="G24" s="47">
        <v>2</v>
      </c>
      <c r="H24" s="47">
        <v>2</v>
      </c>
      <c r="I24" s="94"/>
    </row>
    <row r="25" customFormat="1" ht="19" customHeight="1" spans="1:9">
      <c r="A25" s="47"/>
      <c r="B25" s="68"/>
      <c r="C25" s="68"/>
      <c r="D25" s="72" t="s">
        <v>249</v>
      </c>
      <c r="E25" s="77" t="s">
        <v>245</v>
      </c>
      <c r="F25" s="47" t="s">
        <v>123</v>
      </c>
      <c r="G25" s="47">
        <v>1</v>
      </c>
      <c r="H25" s="47">
        <v>1</v>
      </c>
      <c r="I25" s="94"/>
    </row>
    <row r="26" customFormat="1" ht="19" customHeight="1" spans="1:9">
      <c r="A26" s="47"/>
      <c r="B26" s="68"/>
      <c r="C26" s="70"/>
      <c r="D26" s="72" t="s">
        <v>250</v>
      </c>
      <c r="E26" s="76">
        <v>1</v>
      </c>
      <c r="F26" s="76">
        <v>1</v>
      </c>
      <c r="G26" s="47">
        <v>10</v>
      </c>
      <c r="H26" s="47">
        <v>10</v>
      </c>
      <c r="I26" s="94"/>
    </row>
    <row r="27" s="41" customFormat="1" ht="19" customHeight="1" spans="1:9">
      <c r="A27" s="47"/>
      <c r="B27" s="69" t="s">
        <v>327</v>
      </c>
      <c r="C27" s="15" t="s">
        <v>155</v>
      </c>
      <c r="D27" s="29" t="s">
        <v>342</v>
      </c>
      <c r="E27" s="30" t="s">
        <v>343</v>
      </c>
      <c r="F27" s="30" t="s">
        <v>343</v>
      </c>
      <c r="G27" s="47">
        <v>9</v>
      </c>
      <c r="H27" s="47">
        <v>9</v>
      </c>
      <c r="I27" s="95"/>
    </row>
    <row r="28" s="41" customFormat="1" ht="19" customHeight="1" spans="1:9">
      <c r="A28" s="47"/>
      <c r="B28" s="62"/>
      <c r="C28" s="15" t="s">
        <v>173</v>
      </c>
      <c r="D28" s="29" t="s">
        <v>144</v>
      </c>
      <c r="E28" s="30" t="s">
        <v>202</v>
      </c>
      <c r="F28" s="47" t="s">
        <v>123</v>
      </c>
      <c r="G28" s="47">
        <v>9</v>
      </c>
      <c r="H28" s="47">
        <v>9</v>
      </c>
      <c r="I28" s="95"/>
    </row>
    <row r="29" s="41" customFormat="1" ht="19" customHeight="1" spans="1:9">
      <c r="A29" s="47"/>
      <c r="B29" s="62"/>
      <c r="C29" s="15" t="s">
        <v>179</v>
      </c>
      <c r="D29" s="29" t="s">
        <v>344</v>
      </c>
      <c r="E29" s="30" t="s">
        <v>344</v>
      </c>
      <c r="F29" s="47" t="s">
        <v>123</v>
      </c>
      <c r="G29" s="47">
        <v>9</v>
      </c>
      <c r="H29" s="47">
        <v>9</v>
      </c>
      <c r="I29" s="95"/>
    </row>
    <row r="30" s="41" customFormat="1" ht="27" customHeight="1" spans="1:9">
      <c r="A30" s="47"/>
      <c r="B30" s="62"/>
      <c r="C30" s="15" t="s">
        <v>185</v>
      </c>
      <c r="D30" s="29" t="s">
        <v>256</v>
      </c>
      <c r="E30" s="76">
        <v>1</v>
      </c>
      <c r="F30" s="76">
        <v>1</v>
      </c>
      <c r="G30" s="47">
        <v>8</v>
      </c>
      <c r="H30" s="47">
        <v>8</v>
      </c>
      <c r="I30" s="95"/>
    </row>
    <row r="31" s="41" customFormat="1" ht="19" customHeight="1" spans="1:9">
      <c r="A31" s="47"/>
      <c r="B31" s="69" t="s">
        <v>332</v>
      </c>
      <c r="C31" s="50" t="s">
        <v>265</v>
      </c>
      <c r="D31" s="179" t="s">
        <v>345</v>
      </c>
      <c r="E31" s="84" t="s">
        <v>202</v>
      </c>
      <c r="F31" s="47" t="s">
        <v>123</v>
      </c>
      <c r="G31" s="47">
        <v>25</v>
      </c>
      <c r="H31" s="47">
        <v>25</v>
      </c>
      <c r="I31" s="95"/>
    </row>
    <row r="32" s="41" customFormat="1" ht="19" customHeight="1" spans="1:9">
      <c r="A32" s="47"/>
      <c r="B32" s="62"/>
      <c r="C32" s="50"/>
      <c r="D32" s="48"/>
      <c r="E32" s="84"/>
      <c r="F32" s="47"/>
      <c r="G32" s="47"/>
      <c r="H32" s="47"/>
      <c r="I32" s="95"/>
    </row>
    <row r="33" s="41" customFormat="1" ht="19" customHeight="1" spans="1:9">
      <c r="A33" s="47"/>
      <c r="B33" s="69" t="s">
        <v>267</v>
      </c>
      <c r="C33" s="15" t="s">
        <v>268</v>
      </c>
      <c r="D33" s="29" t="s">
        <v>346</v>
      </c>
      <c r="E33" s="84" t="s">
        <v>347</v>
      </c>
      <c r="F33" s="75">
        <v>0.95</v>
      </c>
      <c r="G33" s="47">
        <v>10</v>
      </c>
      <c r="H33" s="47">
        <v>10</v>
      </c>
      <c r="I33" s="95"/>
    </row>
    <row r="34" s="41" customFormat="1" ht="19" customHeight="1" spans="1:9">
      <c r="A34" s="47"/>
      <c r="B34" s="67"/>
      <c r="C34" s="50"/>
      <c r="D34" s="48"/>
      <c r="E34" s="84"/>
      <c r="F34" s="50"/>
      <c r="G34" s="46"/>
      <c r="H34" s="46"/>
      <c r="I34" s="95"/>
    </row>
    <row r="35" customFormat="1" ht="16" customHeight="1" spans="1:9">
      <c r="A35" s="54" t="s">
        <v>210</v>
      </c>
      <c r="B35" s="55"/>
      <c r="C35" s="55"/>
      <c r="D35" s="55"/>
      <c r="E35" s="55"/>
      <c r="F35" s="85"/>
      <c r="G35" s="52">
        <f>SUM(G15:G34)</f>
        <v>100</v>
      </c>
      <c r="H35" s="52">
        <f>SUM(H15:H34)</f>
        <v>100</v>
      </c>
      <c r="I35" s="94"/>
    </row>
    <row r="36" s="41" customFormat="1" ht="36" customHeight="1" spans="1:9">
      <c r="A36" s="46" t="s">
        <v>211</v>
      </c>
      <c r="B36" s="86" t="s">
        <v>302</v>
      </c>
      <c r="C36" s="87"/>
      <c r="D36" s="87"/>
      <c r="E36" s="87"/>
      <c r="F36" s="87"/>
      <c r="G36" s="87"/>
      <c r="H36" s="87"/>
      <c r="I36" s="96"/>
    </row>
    <row r="37" s="41" customFormat="1" ht="18" customHeight="1" spans="1:8">
      <c r="A37" s="88"/>
      <c r="B37" s="88" t="s">
        <v>272</v>
      </c>
      <c r="C37" s="88" t="s">
        <v>303</v>
      </c>
      <c r="D37" s="89"/>
      <c r="E37" s="88"/>
      <c r="F37" s="88"/>
      <c r="G37" s="88"/>
      <c r="H37" s="88"/>
    </row>
    <row r="38" customFormat="1" ht="33" customHeight="1" spans="1:9">
      <c r="A38" s="90" t="s">
        <v>273</v>
      </c>
      <c r="B38" s="90"/>
      <c r="C38" s="90"/>
      <c r="D38" s="90"/>
      <c r="E38" s="90"/>
      <c r="F38" s="90"/>
      <c r="G38" s="90"/>
      <c r="H38" s="90"/>
      <c r="I38" s="90"/>
    </row>
    <row r="39" customFormat="1" ht="17" customHeight="1" spans="1:9">
      <c r="A39" s="91" t="s">
        <v>214</v>
      </c>
      <c r="B39" s="91"/>
      <c r="C39" s="91"/>
      <c r="D39" s="91"/>
      <c r="E39" s="91"/>
      <c r="F39" s="91"/>
      <c r="G39" s="91"/>
      <c r="H39" s="91"/>
      <c r="I39" s="91"/>
    </row>
    <row r="40" ht="29" customHeight="1" spans="1:9">
      <c r="A40" s="90" t="s">
        <v>215</v>
      </c>
      <c r="B40" s="90"/>
      <c r="C40" s="90"/>
      <c r="D40" s="90"/>
      <c r="E40" s="90"/>
      <c r="F40" s="90"/>
      <c r="G40" s="90"/>
      <c r="H40" s="90"/>
      <c r="I40" s="90"/>
    </row>
    <row r="41" ht="33" customHeight="1" spans="1:9">
      <c r="A41" s="90" t="s">
        <v>216</v>
      </c>
      <c r="B41" s="90"/>
      <c r="C41" s="90"/>
      <c r="D41" s="90"/>
      <c r="E41" s="90"/>
      <c r="F41" s="90"/>
      <c r="G41" s="90"/>
      <c r="H41" s="90"/>
      <c r="I41" s="90"/>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5:F35"/>
    <mergeCell ref="B36:I36"/>
    <mergeCell ref="A38:I38"/>
    <mergeCell ref="A39:I39"/>
    <mergeCell ref="A40:I40"/>
    <mergeCell ref="A41:I41"/>
    <mergeCell ref="A6:A11"/>
    <mergeCell ref="A12:A13"/>
    <mergeCell ref="A14:A34"/>
    <mergeCell ref="B15:B19"/>
    <mergeCell ref="B20:B26"/>
    <mergeCell ref="B27:B30"/>
    <mergeCell ref="B31:B32"/>
    <mergeCell ref="B33:B34"/>
    <mergeCell ref="C15:C17"/>
    <mergeCell ref="C18:C19"/>
    <mergeCell ref="C20:C22"/>
    <mergeCell ref="C23:C26"/>
  </mergeCells>
  <pageMargins left="0.75" right="0.75" top="1" bottom="1" header="0.5" footer="0.5"/>
  <pageSetup paperSize="9" scale="78"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view="pageBreakPreview" zoomScaleNormal="100" workbookViewId="0">
      <selection activeCell="A3" sqref="$A3:$XFD3"/>
    </sheetView>
  </sheetViews>
  <sheetFormatPr defaultColWidth="9" defaultRowHeight="13.5"/>
  <cols>
    <col min="1" max="1" width="7" customWidth="1"/>
    <col min="2" max="2" width="9.75" customWidth="1"/>
    <col min="3" max="3" width="12.625" customWidth="1"/>
    <col min="4" max="4" width="21.5" style="43" customWidth="1"/>
    <col min="5" max="6" width="15.5" customWidth="1"/>
    <col min="7" max="8" width="6.875" customWidth="1"/>
    <col min="9" max="9" width="16.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24</v>
      </c>
      <c r="C4" s="47"/>
      <c r="D4" s="48"/>
      <c r="E4" s="47"/>
      <c r="F4" s="47"/>
      <c r="G4" s="47"/>
      <c r="H4" s="47"/>
      <c r="I4" s="47"/>
    </row>
    <row r="5" s="41" customFormat="1" ht="21" customHeight="1" spans="1:9">
      <c r="A5" s="49" t="s">
        <v>222</v>
      </c>
      <c r="B5" s="47" t="s">
        <v>94</v>
      </c>
      <c r="C5" s="47"/>
      <c r="D5" s="48"/>
      <c r="E5" s="50"/>
      <c r="F5" s="47" t="s">
        <v>223</v>
      </c>
      <c r="G5" s="47" t="s">
        <v>348</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80000</v>
      </c>
      <c r="F7" s="58">
        <f t="shared" si="0"/>
        <v>1280</v>
      </c>
      <c r="G7" s="59">
        <f>F7/(D7+E7)</f>
        <v>0.016</v>
      </c>
      <c r="H7" s="60"/>
      <c r="I7" s="92"/>
    </row>
    <row r="8" customFormat="1" ht="18" customHeight="1" spans="1:9">
      <c r="A8" s="56"/>
      <c r="B8" s="61" t="s">
        <v>230</v>
      </c>
      <c r="C8" s="61"/>
      <c r="D8" s="57">
        <f t="shared" ref="D8:F8" si="1">D9+D10</f>
        <v>0</v>
      </c>
      <c r="E8" s="58">
        <f t="shared" si="1"/>
        <v>80000</v>
      </c>
      <c r="F8" s="58">
        <f t="shared" si="1"/>
        <v>1280</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c r="E10" s="65">
        <v>80000</v>
      </c>
      <c r="F10" s="66">
        <v>1280</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27" customHeight="1" spans="1:9">
      <c r="A13" s="62"/>
      <c r="B13" s="47" t="s">
        <v>349</v>
      </c>
      <c r="C13" s="47"/>
      <c r="D13" s="48"/>
      <c r="E13" s="47"/>
      <c r="F13" s="47" t="s">
        <v>350</v>
      </c>
      <c r="G13" s="47"/>
      <c r="H13" s="47"/>
      <c r="I13" s="47"/>
    </row>
    <row r="14" customFormat="1" ht="18" customHeight="1" spans="1:9">
      <c r="A14" s="47" t="s">
        <v>110</v>
      </c>
      <c r="B14" s="68" t="s">
        <v>111</v>
      </c>
      <c r="C14" s="68" t="s">
        <v>112</v>
      </c>
      <c r="D14" s="69" t="s">
        <v>113</v>
      </c>
      <c r="E14" s="70" t="s">
        <v>114</v>
      </c>
      <c r="F14" s="68" t="s">
        <v>115</v>
      </c>
      <c r="G14" s="68" t="s">
        <v>116</v>
      </c>
      <c r="H14" s="68" t="s">
        <v>117</v>
      </c>
      <c r="I14" s="93" t="s">
        <v>118</v>
      </c>
    </row>
    <row r="15" customFormat="1" ht="18" customHeight="1" spans="1:9">
      <c r="A15" s="47"/>
      <c r="B15" s="69" t="s">
        <v>235</v>
      </c>
      <c r="C15" s="71" t="s">
        <v>236</v>
      </c>
      <c r="D15" s="72" t="s">
        <v>237</v>
      </c>
      <c r="E15" s="26" t="s">
        <v>238</v>
      </c>
      <c r="F15" s="26" t="s">
        <v>123</v>
      </c>
      <c r="G15" s="47">
        <v>2</v>
      </c>
      <c r="H15" s="47">
        <v>2</v>
      </c>
      <c r="I15" s="94"/>
    </row>
    <row r="16" customFormat="1" ht="18" customHeight="1" spans="1:9">
      <c r="A16" s="47"/>
      <c r="B16" s="68"/>
      <c r="C16" s="68"/>
      <c r="D16" s="72" t="s">
        <v>121</v>
      </c>
      <c r="E16" s="26" t="s">
        <v>122</v>
      </c>
      <c r="F16" s="26" t="s">
        <v>123</v>
      </c>
      <c r="G16" s="47">
        <v>2</v>
      </c>
      <c r="H16" s="47">
        <v>2</v>
      </c>
      <c r="I16" s="94"/>
    </row>
    <row r="17" customFormat="1" ht="18" customHeight="1" spans="1:9">
      <c r="A17" s="47"/>
      <c r="B17" s="68"/>
      <c r="C17" s="70"/>
      <c r="D17" s="72" t="s">
        <v>124</v>
      </c>
      <c r="E17" s="26" t="s">
        <v>125</v>
      </c>
      <c r="F17" s="26" t="s">
        <v>123</v>
      </c>
      <c r="G17" s="47">
        <v>2</v>
      </c>
      <c r="H17" s="47">
        <v>2</v>
      </c>
      <c r="I17" s="94"/>
    </row>
    <row r="18" customFormat="1" ht="18" customHeight="1" spans="1:9">
      <c r="A18" s="47"/>
      <c r="B18" s="68"/>
      <c r="C18" s="71" t="s">
        <v>239</v>
      </c>
      <c r="D18" s="72" t="s">
        <v>240</v>
      </c>
      <c r="E18" s="74">
        <v>1</v>
      </c>
      <c r="F18" s="74">
        <v>1</v>
      </c>
      <c r="G18" s="47">
        <v>2</v>
      </c>
      <c r="H18" s="47">
        <v>2</v>
      </c>
      <c r="I18" s="94"/>
    </row>
    <row r="19" customFormat="1" ht="18" customHeight="1" spans="1:9">
      <c r="A19" s="47"/>
      <c r="B19" s="68"/>
      <c r="C19" s="70"/>
      <c r="D19" s="72" t="s">
        <v>241</v>
      </c>
      <c r="E19" s="76">
        <v>1</v>
      </c>
      <c r="F19" s="76">
        <v>1</v>
      </c>
      <c r="G19" s="47">
        <v>2</v>
      </c>
      <c r="H19" s="47">
        <v>2</v>
      </c>
      <c r="I19" s="94"/>
    </row>
    <row r="20" customFormat="1" ht="18" customHeight="1" spans="1:9">
      <c r="A20" s="47"/>
      <c r="B20" s="69" t="s">
        <v>242</v>
      </c>
      <c r="C20" s="71" t="s">
        <v>243</v>
      </c>
      <c r="D20" s="72" t="s">
        <v>142</v>
      </c>
      <c r="E20" s="77" t="s">
        <v>143</v>
      </c>
      <c r="F20" s="26" t="s">
        <v>123</v>
      </c>
      <c r="G20" s="47">
        <v>2</v>
      </c>
      <c r="H20" s="47">
        <v>2</v>
      </c>
      <c r="I20" s="94"/>
    </row>
    <row r="21" customFormat="1" ht="18" customHeight="1" spans="1:9">
      <c r="A21" s="47"/>
      <c r="B21" s="68"/>
      <c r="C21" s="68"/>
      <c r="D21" s="72" t="s">
        <v>244</v>
      </c>
      <c r="E21" s="77" t="s">
        <v>245</v>
      </c>
      <c r="F21" s="26" t="s">
        <v>123</v>
      </c>
      <c r="G21" s="47">
        <v>2</v>
      </c>
      <c r="H21" s="47">
        <v>2</v>
      </c>
      <c r="I21" s="94"/>
    </row>
    <row r="22" customFormat="1" ht="18" customHeight="1" spans="1:9">
      <c r="A22" s="47"/>
      <c r="B22" s="68"/>
      <c r="C22" s="70"/>
      <c r="D22" s="72" t="s">
        <v>246</v>
      </c>
      <c r="E22" s="77" t="s">
        <v>247</v>
      </c>
      <c r="F22" s="26" t="s">
        <v>123</v>
      </c>
      <c r="G22" s="47">
        <v>1</v>
      </c>
      <c r="H22" s="47">
        <v>1</v>
      </c>
      <c r="I22" s="94"/>
    </row>
    <row r="23" customFormat="1" ht="18" customHeight="1" spans="1:9">
      <c r="A23" s="47"/>
      <c r="B23" s="68"/>
      <c r="C23" s="71" t="s">
        <v>248</v>
      </c>
      <c r="D23" s="72" t="s">
        <v>142</v>
      </c>
      <c r="E23" s="77" t="s">
        <v>143</v>
      </c>
      <c r="F23" s="26" t="s">
        <v>123</v>
      </c>
      <c r="G23" s="47">
        <v>2</v>
      </c>
      <c r="H23" s="47">
        <v>2</v>
      </c>
      <c r="I23" s="94"/>
    </row>
    <row r="24" customFormat="1" ht="18" customHeight="1" spans="1:9">
      <c r="A24" s="47"/>
      <c r="B24" s="68"/>
      <c r="C24" s="68"/>
      <c r="D24" s="72" t="s">
        <v>144</v>
      </c>
      <c r="E24" s="77" t="s">
        <v>145</v>
      </c>
      <c r="F24" s="26" t="s">
        <v>123</v>
      </c>
      <c r="G24" s="47">
        <v>2</v>
      </c>
      <c r="H24" s="47">
        <v>2</v>
      </c>
      <c r="I24" s="94"/>
    </row>
    <row r="25" customFormat="1" ht="18" customHeight="1" spans="1:9">
      <c r="A25" s="47"/>
      <c r="B25" s="68"/>
      <c r="C25" s="68"/>
      <c r="D25" s="72" t="s">
        <v>249</v>
      </c>
      <c r="E25" s="77" t="s">
        <v>245</v>
      </c>
      <c r="F25" s="26" t="s">
        <v>123</v>
      </c>
      <c r="G25" s="47">
        <v>1</v>
      </c>
      <c r="H25" s="47">
        <v>1</v>
      </c>
      <c r="I25" s="94"/>
    </row>
    <row r="26" customFormat="1" ht="28" customHeight="1" spans="1:9">
      <c r="A26" s="47"/>
      <c r="B26" s="68"/>
      <c r="C26" s="70"/>
      <c r="D26" s="72" t="s">
        <v>250</v>
      </c>
      <c r="E26" s="76">
        <v>1</v>
      </c>
      <c r="F26" s="259">
        <f>1280/80000</f>
        <v>0.016</v>
      </c>
      <c r="G26" s="47">
        <v>10</v>
      </c>
      <c r="H26" s="47">
        <v>0</v>
      </c>
      <c r="I26" s="72" t="s">
        <v>351</v>
      </c>
    </row>
    <row r="27" s="41" customFormat="1" ht="18" customHeight="1" spans="1:9">
      <c r="A27" s="47"/>
      <c r="B27" s="69" t="s">
        <v>327</v>
      </c>
      <c r="C27" s="15" t="s">
        <v>155</v>
      </c>
      <c r="D27" s="29" t="s">
        <v>352</v>
      </c>
      <c r="E27" s="30" t="s">
        <v>353</v>
      </c>
      <c r="F27" s="47">
        <v>4.203</v>
      </c>
      <c r="G27" s="47">
        <v>6</v>
      </c>
      <c r="H27" s="47">
        <v>6</v>
      </c>
      <c r="I27" s="95"/>
    </row>
    <row r="28" s="41" customFormat="1" ht="18" customHeight="1" spans="1:9">
      <c r="A28" s="47"/>
      <c r="B28" s="62"/>
      <c r="C28" s="15" t="s">
        <v>173</v>
      </c>
      <c r="D28" s="29" t="s">
        <v>354</v>
      </c>
      <c r="E28" s="76">
        <v>1</v>
      </c>
      <c r="F28" s="76">
        <v>1</v>
      </c>
      <c r="G28" s="47">
        <v>6</v>
      </c>
      <c r="H28" s="47">
        <v>6</v>
      </c>
      <c r="I28" s="95"/>
    </row>
    <row r="29" s="41" customFormat="1" ht="18" customHeight="1" spans="1:9">
      <c r="A29" s="47"/>
      <c r="B29" s="62"/>
      <c r="C29" s="15"/>
      <c r="D29" s="29" t="s">
        <v>355</v>
      </c>
      <c r="E29" s="30" t="s">
        <v>356</v>
      </c>
      <c r="F29" s="30" t="s">
        <v>356</v>
      </c>
      <c r="G29" s="47">
        <v>6</v>
      </c>
      <c r="H29" s="47">
        <v>6</v>
      </c>
      <c r="I29" s="95"/>
    </row>
    <row r="30" s="41" customFormat="1" ht="18" customHeight="1" spans="1:9">
      <c r="A30" s="47"/>
      <c r="B30" s="62"/>
      <c r="C30" s="15" t="s">
        <v>179</v>
      </c>
      <c r="D30" s="29" t="s">
        <v>357</v>
      </c>
      <c r="E30" s="30" t="s">
        <v>289</v>
      </c>
      <c r="F30" s="76">
        <v>1</v>
      </c>
      <c r="G30" s="47">
        <v>6</v>
      </c>
      <c r="H30" s="47">
        <v>6</v>
      </c>
      <c r="I30" s="95"/>
    </row>
    <row r="31" s="41" customFormat="1" ht="18" customHeight="1" spans="1:9">
      <c r="A31" s="47"/>
      <c r="B31" s="62"/>
      <c r="C31" s="15"/>
      <c r="D31" s="29" t="s">
        <v>358</v>
      </c>
      <c r="E31" s="76">
        <v>1</v>
      </c>
      <c r="F31" s="76">
        <v>1</v>
      </c>
      <c r="G31" s="47">
        <v>6</v>
      </c>
      <c r="H31" s="47">
        <v>6</v>
      </c>
      <c r="I31" s="95"/>
    </row>
    <row r="32" s="41" customFormat="1" ht="18" customHeight="1" spans="1:9">
      <c r="A32" s="47"/>
      <c r="B32" s="62"/>
      <c r="C32" s="15" t="s">
        <v>185</v>
      </c>
      <c r="D32" s="29" t="s">
        <v>256</v>
      </c>
      <c r="E32" s="76">
        <v>1</v>
      </c>
      <c r="F32" s="76">
        <v>1</v>
      </c>
      <c r="G32" s="47">
        <v>5</v>
      </c>
      <c r="H32" s="47">
        <v>5</v>
      </c>
      <c r="I32" s="95"/>
    </row>
    <row r="33" s="41" customFormat="1" ht="18" customHeight="1" spans="1:9">
      <c r="A33" s="47"/>
      <c r="B33" s="69" t="s">
        <v>332</v>
      </c>
      <c r="C33" s="15" t="s">
        <v>259</v>
      </c>
      <c r="D33" s="29" t="s">
        <v>260</v>
      </c>
      <c r="E33" s="30" t="s">
        <v>260</v>
      </c>
      <c r="F33" s="30" t="s">
        <v>260</v>
      </c>
      <c r="G33" s="46"/>
      <c r="H33" s="46"/>
      <c r="I33" s="95"/>
    </row>
    <row r="34" s="41" customFormat="1" ht="18" customHeight="1" spans="1:9">
      <c r="A34" s="47"/>
      <c r="B34" s="62"/>
      <c r="C34" s="15" t="s">
        <v>261</v>
      </c>
      <c r="D34" s="29" t="s">
        <v>359</v>
      </c>
      <c r="E34" s="30" t="s">
        <v>360</v>
      </c>
      <c r="F34" s="30" t="s">
        <v>360</v>
      </c>
      <c r="G34" s="47">
        <v>8</v>
      </c>
      <c r="H34" s="47">
        <v>8</v>
      </c>
      <c r="I34" s="95"/>
    </row>
    <row r="35" s="41" customFormat="1" ht="18" customHeight="1" spans="1:9">
      <c r="A35" s="47"/>
      <c r="B35" s="62"/>
      <c r="C35" s="15" t="s">
        <v>264</v>
      </c>
      <c r="D35" s="29" t="s">
        <v>361</v>
      </c>
      <c r="E35" s="30" t="s">
        <v>362</v>
      </c>
      <c r="F35" s="30" t="s">
        <v>362</v>
      </c>
      <c r="G35" s="47">
        <v>8</v>
      </c>
      <c r="H35" s="47">
        <v>8</v>
      </c>
      <c r="I35" s="95"/>
    </row>
    <row r="36" s="41" customFormat="1" ht="18" customHeight="1" spans="1:9">
      <c r="A36" s="47"/>
      <c r="B36" s="62"/>
      <c r="C36" s="15" t="s">
        <v>265</v>
      </c>
      <c r="D36" s="29" t="s">
        <v>334</v>
      </c>
      <c r="E36" s="30" t="s">
        <v>202</v>
      </c>
      <c r="F36" s="26" t="s">
        <v>123</v>
      </c>
      <c r="G36" s="47">
        <v>9</v>
      </c>
      <c r="H36" s="47">
        <v>9</v>
      </c>
      <c r="I36" s="95"/>
    </row>
    <row r="37" s="41" customFormat="1" ht="18" customHeight="1" spans="1:9">
      <c r="A37" s="47"/>
      <c r="B37" s="69" t="s">
        <v>267</v>
      </c>
      <c r="C37" s="15" t="s">
        <v>268</v>
      </c>
      <c r="D37" s="29" t="s">
        <v>269</v>
      </c>
      <c r="E37" s="30" t="s">
        <v>301</v>
      </c>
      <c r="F37" s="30" t="s">
        <v>363</v>
      </c>
      <c r="G37" s="47">
        <v>10</v>
      </c>
      <c r="H37" s="47">
        <v>10</v>
      </c>
      <c r="I37" s="95"/>
    </row>
    <row r="38" s="41" customFormat="1" ht="18" customHeight="1" spans="1:9">
      <c r="A38" s="47"/>
      <c r="B38" s="67"/>
      <c r="C38" s="50"/>
      <c r="D38" s="48"/>
      <c r="E38" s="84"/>
      <c r="F38" s="50"/>
      <c r="G38" s="46"/>
      <c r="H38" s="46"/>
      <c r="I38" s="95"/>
    </row>
    <row r="39" customFormat="1" ht="16" customHeight="1" spans="1:9">
      <c r="A39" s="54" t="s">
        <v>210</v>
      </c>
      <c r="B39" s="55"/>
      <c r="C39" s="55"/>
      <c r="D39" s="55"/>
      <c r="E39" s="55"/>
      <c r="F39" s="85"/>
      <c r="G39" s="52">
        <f>SUM(G15:G38)</f>
        <v>100</v>
      </c>
      <c r="H39" s="52">
        <f>SUM(H15:H38)</f>
        <v>90</v>
      </c>
      <c r="I39" s="94"/>
    </row>
    <row r="40" s="41" customFormat="1" ht="36" customHeight="1" spans="1:9">
      <c r="A40" s="46" t="s">
        <v>211</v>
      </c>
      <c r="B40" s="86" t="s">
        <v>364</v>
      </c>
      <c r="C40" s="87"/>
      <c r="D40" s="87"/>
      <c r="E40" s="87"/>
      <c r="F40" s="87"/>
      <c r="G40" s="87"/>
      <c r="H40" s="87"/>
      <c r="I40" s="96"/>
    </row>
    <row r="41" s="41" customFormat="1" ht="18" customHeight="1" spans="1:8">
      <c r="A41" s="88"/>
      <c r="B41" s="88" t="s">
        <v>272</v>
      </c>
      <c r="C41" s="88" t="s">
        <v>365</v>
      </c>
      <c r="D41" s="89"/>
      <c r="E41" s="88"/>
      <c r="F41" s="88"/>
      <c r="G41" s="88"/>
      <c r="H41" s="88"/>
    </row>
    <row r="42" ht="33" customHeight="1" spans="1:9">
      <c r="A42" s="90" t="s">
        <v>273</v>
      </c>
      <c r="B42" s="90"/>
      <c r="C42" s="90"/>
      <c r="D42" s="90"/>
      <c r="E42" s="90"/>
      <c r="F42" s="90"/>
      <c r="G42" s="90"/>
      <c r="H42" s="90"/>
      <c r="I42" s="90"/>
    </row>
    <row r="43" ht="17" customHeight="1" spans="1:9">
      <c r="A43" s="91" t="s">
        <v>214</v>
      </c>
      <c r="B43" s="91"/>
      <c r="C43" s="91"/>
      <c r="D43" s="91"/>
      <c r="E43" s="91"/>
      <c r="F43" s="91"/>
      <c r="G43" s="91"/>
      <c r="H43" s="91"/>
      <c r="I43" s="91"/>
    </row>
    <row r="44" ht="29" customHeight="1" spans="1:9">
      <c r="A44" s="90" t="s">
        <v>215</v>
      </c>
      <c r="B44" s="90"/>
      <c r="C44" s="90"/>
      <c r="D44" s="90"/>
      <c r="E44" s="90"/>
      <c r="F44" s="90"/>
      <c r="G44" s="90"/>
      <c r="H44" s="90"/>
      <c r="I44" s="90"/>
    </row>
    <row r="45" ht="33" customHeight="1" spans="1:9">
      <c r="A45" s="90" t="s">
        <v>216</v>
      </c>
      <c r="B45" s="90"/>
      <c r="C45" s="90"/>
      <c r="D45" s="90"/>
      <c r="E45" s="90"/>
      <c r="F45" s="90"/>
      <c r="G45" s="90"/>
      <c r="H45" s="90"/>
      <c r="I45" s="90"/>
    </row>
  </sheetData>
  <mergeCells count="40">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9:F39"/>
    <mergeCell ref="B40:I40"/>
    <mergeCell ref="A42:I42"/>
    <mergeCell ref="A43:I43"/>
    <mergeCell ref="A44:I44"/>
    <mergeCell ref="A45:I45"/>
    <mergeCell ref="A6:A11"/>
    <mergeCell ref="A12:A13"/>
    <mergeCell ref="A14:A38"/>
    <mergeCell ref="B15:B19"/>
    <mergeCell ref="B20:B26"/>
    <mergeCell ref="B27:B32"/>
    <mergeCell ref="B33:B36"/>
    <mergeCell ref="B37:B38"/>
    <mergeCell ref="C15:C17"/>
    <mergeCell ref="C18:C19"/>
    <mergeCell ref="C20:C22"/>
    <mergeCell ref="C23:C26"/>
    <mergeCell ref="C28:C29"/>
    <mergeCell ref="C30:C31"/>
  </mergeCells>
  <pageMargins left="0.75" right="0.75" top="1" bottom="1" header="0.5" footer="0.5"/>
  <pageSetup paperSize="9" scale="7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view="pageBreakPreview" zoomScaleNormal="100" workbookViewId="0">
      <selection activeCell="A3" sqref="$A3:$XFD3"/>
    </sheetView>
  </sheetViews>
  <sheetFormatPr defaultColWidth="9" defaultRowHeight="13.5"/>
  <cols>
    <col min="1" max="1" width="7" customWidth="1"/>
    <col min="2" max="2" width="8.375" customWidth="1"/>
    <col min="3" max="3" width="11.875" customWidth="1"/>
    <col min="4" max="4" width="20.625" style="43" customWidth="1"/>
    <col min="5" max="6" width="15.5" customWidth="1"/>
    <col min="7" max="8" width="6.875" customWidth="1"/>
    <col min="9" max="9" width="1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26</v>
      </c>
      <c r="C4" s="47"/>
      <c r="D4" s="48"/>
      <c r="E4" s="47"/>
      <c r="F4" s="47"/>
      <c r="G4" s="47"/>
      <c r="H4" s="47"/>
      <c r="I4" s="47"/>
    </row>
    <row r="5" s="41" customFormat="1" ht="21" customHeight="1" spans="1:9">
      <c r="A5" s="49" t="s">
        <v>222</v>
      </c>
      <c r="B5" s="47" t="s">
        <v>94</v>
      </c>
      <c r="C5" s="47"/>
      <c r="D5" s="48"/>
      <c r="E5" s="50"/>
      <c r="F5" s="47" t="s">
        <v>223</v>
      </c>
      <c r="G5" s="47" t="s">
        <v>348</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630000</v>
      </c>
      <c r="F7" s="58">
        <f t="shared" si="0"/>
        <v>0</v>
      </c>
      <c r="G7" s="59">
        <f>F7/(D7+E7)</f>
        <v>0</v>
      </c>
      <c r="H7" s="60"/>
      <c r="I7" s="92"/>
    </row>
    <row r="8" customFormat="1" ht="18" customHeight="1" spans="1:9">
      <c r="A8" s="56"/>
      <c r="B8" s="61" t="s">
        <v>230</v>
      </c>
      <c r="C8" s="61"/>
      <c r="D8" s="57">
        <f t="shared" ref="D8:F8" si="1">D9+D10</f>
        <v>0</v>
      </c>
      <c r="E8" s="58">
        <f t="shared" si="1"/>
        <v>630000</v>
      </c>
      <c r="F8" s="58">
        <f t="shared" si="1"/>
        <v>0</v>
      </c>
      <c r="G8" s="54" t="s">
        <v>102</v>
      </c>
      <c r="H8" s="55"/>
      <c r="I8" s="85"/>
    </row>
    <row r="9" s="41" customFormat="1" ht="18" customHeight="1" spans="1:9">
      <c r="A9" s="62"/>
      <c r="B9" s="63" t="s">
        <v>231</v>
      </c>
      <c r="C9" s="63"/>
      <c r="D9" s="64"/>
      <c r="E9" s="65">
        <v>630000</v>
      </c>
      <c r="F9" s="66">
        <v>0</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7" t="s">
        <v>366</v>
      </c>
      <c r="C13" s="47"/>
      <c r="D13" s="48"/>
      <c r="E13" s="47"/>
      <c r="F13" s="47" t="s">
        <v>350</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238</v>
      </c>
      <c r="G15" s="47">
        <v>2</v>
      </c>
      <c r="H15" s="47">
        <v>2</v>
      </c>
      <c r="I15" s="94"/>
    </row>
    <row r="16" customFormat="1" ht="19" customHeight="1" spans="1:9">
      <c r="A16" s="47"/>
      <c r="B16" s="68"/>
      <c r="C16" s="68"/>
      <c r="D16" s="72" t="s">
        <v>121</v>
      </c>
      <c r="E16" s="26" t="s">
        <v>122</v>
      </c>
      <c r="F16" s="26" t="s">
        <v>122</v>
      </c>
      <c r="G16" s="47">
        <v>2</v>
      </c>
      <c r="H16" s="47">
        <v>2</v>
      </c>
      <c r="I16" s="94"/>
    </row>
    <row r="17" customFormat="1" ht="19" customHeight="1" spans="1:9">
      <c r="A17" s="47"/>
      <c r="B17" s="68"/>
      <c r="C17" s="70"/>
      <c r="D17" s="72" t="s">
        <v>124</v>
      </c>
      <c r="E17" s="26" t="s">
        <v>125</v>
      </c>
      <c r="F17" s="26" t="s">
        <v>125</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19" customHeight="1" spans="1:9">
      <c r="A20" s="47"/>
      <c r="B20" s="69" t="s">
        <v>242</v>
      </c>
      <c r="C20" s="71" t="s">
        <v>243</v>
      </c>
      <c r="D20" s="72" t="s">
        <v>142</v>
      </c>
      <c r="E20" s="77" t="s">
        <v>143</v>
      </c>
      <c r="F20" s="77" t="s">
        <v>143</v>
      </c>
      <c r="G20" s="47">
        <v>2</v>
      </c>
      <c r="H20" s="47">
        <v>2</v>
      </c>
      <c r="I20" s="94"/>
    </row>
    <row r="21" customFormat="1" ht="19" customHeight="1" spans="1:9">
      <c r="A21" s="47"/>
      <c r="B21" s="68"/>
      <c r="C21" s="68"/>
      <c r="D21" s="72" t="s">
        <v>244</v>
      </c>
      <c r="E21" s="77" t="s">
        <v>245</v>
      </c>
      <c r="F21" s="77" t="s">
        <v>245</v>
      </c>
      <c r="G21" s="47">
        <v>2</v>
      </c>
      <c r="H21" s="47">
        <v>2</v>
      </c>
      <c r="I21" s="94"/>
    </row>
    <row r="22" customFormat="1" ht="19" customHeight="1" spans="1:9">
      <c r="A22" s="47"/>
      <c r="B22" s="68"/>
      <c r="C22" s="70"/>
      <c r="D22" s="72" t="s">
        <v>246</v>
      </c>
      <c r="E22" s="77" t="s">
        <v>247</v>
      </c>
      <c r="F22" s="77" t="s">
        <v>247</v>
      </c>
      <c r="G22" s="47">
        <v>1</v>
      </c>
      <c r="H22" s="47">
        <v>1</v>
      </c>
      <c r="I22" s="94"/>
    </row>
    <row r="23" customFormat="1" ht="19" customHeight="1" spans="1:9">
      <c r="A23" s="47"/>
      <c r="B23" s="68"/>
      <c r="C23" s="71" t="s">
        <v>248</v>
      </c>
      <c r="D23" s="72" t="s">
        <v>142</v>
      </c>
      <c r="E23" s="77" t="s">
        <v>143</v>
      </c>
      <c r="F23" s="77" t="s">
        <v>143</v>
      </c>
      <c r="G23" s="47">
        <v>2</v>
      </c>
      <c r="H23" s="47">
        <v>2</v>
      </c>
      <c r="I23" s="94"/>
    </row>
    <row r="24" customFormat="1" ht="19" customHeight="1" spans="1:9">
      <c r="A24" s="47"/>
      <c r="B24" s="68"/>
      <c r="C24" s="68"/>
      <c r="D24" s="72" t="s">
        <v>144</v>
      </c>
      <c r="E24" s="77" t="s">
        <v>145</v>
      </c>
      <c r="F24" s="77" t="s">
        <v>145</v>
      </c>
      <c r="G24" s="47">
        <v>2</v>
      </c>
      <c r="H24" s="47">
        <v>2</v>
      </c>
      <c r="I24" s="94"/>
    </row>
    <row r="25" customFormat="1" ht="19" customHeight="1" spans="1:9">
      <c r="A25" s="47"/>
      <c r="B25" s="68"/>
      <c r="C25" s="68"/>
      <c r="D25" s="72" t="s">
        <v>249</v>
      </c>
      <c r="E25" s="77" t="s">
        <v>245</v>
      </c>
      <c r="F25" s="77" t="s">
        <v>245</v>
      </c>
      <c r="G25" s="47">
        <v>1</v>
      </c>
      <c r="H25" s="47">
        <v>1</v>
      </c>
      <c r="I25" s="94"/>
    </row>
    <row r="26" customFormat="1" ht="27" customHeight="1" spans="1:9">
      <c r="A26" s="47"/>
      <c r="B26" s="68"/>
      <c r="C26" s="70"/>
      <c r="D26" s="72" t="s">
        <v>250</v>
      </c>
      <c r="E26" s="76">
        <v>1</v>
      </c>
      <c r="F26" s="259">
        <f>1280/80000</f>
        <v>0.016</v>
      </c>
      <c r="G26" s="47">
        <v>10</v>
      </c>
      <c r="H26" s="47">
        <v>0</v>
      </c>
      <c r="I26" s="149" t="s">
        <v>351</v>
      </c>
    </row>
    <row r="27" s="41" customFormat="1" ht="19" customHeight="1" spans="1:9">
      <c r="A27" s="47"/>
      <c r="B27" s="69" t="s">
        <v>252</v>
      </c>
      <c r="C27" s="15" t="s">
        <v>155</v>
      </c>
      <c r="D27" s="29" t="s">
        <v>367</v>
      </c>
      <c r="E27" s="30" t="s">
        <v>353</v>
      </c>
      <c r="F27" s="47">
        <v>4.203</v>
      </c>
      <c r="G27" s="47">
        <v>6</v>
      </c>
      <c r="H27" s="47">
        <v>6</v>
      </c>
      <c r="I27" s="95"/>
    </row>
    <row r="28" s="41" customFormat="1" ht="19" customHeight="1" spans="1:9">
      <c r="A28" s="47"/>
      <c r="B28" s="62"/>
      <c r="C28" s="15" t="s">
        <v>173</v>
      </c>
      <c r="D28" s="29" t="s">
        <v>354</v>
      </c>
      <c r="E28" s="76">
        <v>1</v>
      </c>
      <c r="F28" s="76">
        <v>1</v>
      </c>
      <c r="G28" s="47">
        <v>6</v>
      </c>
      <c r="H28" s="47">
        <v>6</v>
      </c>
      <c r="I28" s="95"/>
    </row>
    <row r="29" s="41" customFormat="1" ht="19" customHeight="1" spans="1:9">
      <c r="A29" s="47"/>
      <c r="B29" s="62"/>
      <c r="C29" s="15"/>
      <c r="D29" s="29" t="s">
        <v>355</v>
      </c>
      <c r="E29" s="30" t="s">
        <v>356</v>
      </c>
      <c r="F29" s="30" t="s">
        <v>356</v>
      </c>
      <c r="G29" s="47">
        <v>6</v>
      </c>
      <c r="H29" s="47">
        <v>6</v>
      </c>
      <c r="I29" s="95"/>
    </row>
    <row r="30" s="41" customFormat="1" ht="30" customHeight="1" spans="1:9">
      <c r="A30" s="47"/>
      <c r="B30" s="62"/>
      <c r="C30" s="15" t="s">
        <v>179</v>
      </c>
      <c r="D30" s="29" t="s">
        <v>368</v>
      </c>
      <c r="E30" s="30" t="s">
        <v>289</v>
      </c>
      <c r="F30" s="76">
        <v>1</v>
      </c>
      <c r="G30" s="47">
        <v>6</v>
      </c>
      <c r="H30" s="47">
        <v>6</v>
      </c>
      <c r="I30" s="95"/>
    </row>
    <row r="31" s="41" customFormat="1" ht="19" customHeight="1" spans="1:9">
      <c r="A31" s="47"/>
      <c r="B31" s="62"/>
      <c r="C31" s="15"/>
      <c r="D31" s="29" t="s">
        <v>357</v>
      </c>
      <c r="E31" s="76">
        <v>1</v>
      </c>
      <c r="F31" s="76">
        <v>1</v>
      </c>
      <c r="G31" s="47">
        <v>6</v>
      </c>
      <c r="H31" s="47">
        <v>6</v>
      </c>
      <c r="I31" s="95"/>
    </row>
    <row r="32" s="41" customFormat="1" ht="19" customHeight="1" spans="1:9">
      <c r="A32" s="47"/>
      <c r="B32" s="62"/>
      <c r="C32" s="15" t="s">
        <v>185</v>
      </c>
      <c r="D32" s="29" t="s">
        <v>256</v>
      </c>
      <c r="E32" s="76">
        <v>1</v>
      </c>
      <c r="F32" s="76">
        <v>1</v>
      </c>
      <c r="G32" s="47">
        <v>5</v>
      </c>
      <c r="H32" s="47">
        <v>5</v>
      </c>
      <c r="I32" s="95"/>
    </row>
    <row r="33" s="41" customFormat="1" ht="19" customHeight="1" spans="1:9">
      <c r="A33" s="47"/>
      <c r="B33" s="69" t="s">
        <v>258</v>
      </c>
      <c r="C33" s="15" t="s">
        <v>259</v>
      </c>
      <c r="D33" s="29" t="s">
        <v>260</v>
      </c>
      <c r="E33" s="30" t="s">
        <v>260</v>
      </c>
      <c r="F33" s="30" t="s">
        <v>260</v>
      </c>
      <c r="G33" s="46"/>
      <c r="H33" s="46"/>
      <c r="I33" s="95"/>
    </row>
    <row r="34" s="41" customFormat="1" ht="19" customHeight="1" spans="1:9">
      <c r="A34" s="47"/>
      <c r="B34" s="62"/>
      <c r="C34" s="15" t="s">
        <v>261</v>
      </c>
      <c r="D34" s="29" t="s">
        <v>359</v>
      </c>
      <c r="E34" s="30" t="s">
        <v>360</v>
      </c>
      <c r="F34" s="30" t="s">
        <v>360</v>
      </c>
      <c r="G34" s="47">
        <v>8</v>
      </c>
      <c r="H34" s="47">
        <v>8</v>
      </c>
      <c r="I34" s="95"/>
    </row>
    <row r="35" s="41" customFormat="1" ht="19" customHeight="1" spans="1:9">
      <c r="A35" s="47"/>
      <c r="B35" s="62"/>
      <c r="C35" s="15" t="s">
        <v>264</v>
      </c>
      <c r="D35" s="29" t="s">
        <v>361</v>
      </c>
      <c r="E35" s="30" t="s">
        <v>362</v>
      </c>
      <c r="F35" s="30" t="s">
        <v>362</v>
      </c>
      <c r="G35" s="47">
        <v>8</v>
      </c>
      <c r="H35" s="47">
        <v>8</v>
      </c>
      <c r="I35" s="95"/>
    </row>
    <row r="36" s="41" customFormat="1" ht="19" customHeight="1" spans="1:9">
      <c r="A36" s="47"/>
      <c r="B36" s="62"/>
      <c r="C36" s="15" t="s">
        <v>265</v>
      </c>
      <c r="D36" s="29" t="s">
        <v>334</v>
      </c>
      <c r="E36" s="30" t="s">
        <v>202</v>
      </c>
      <c r="F36" s="30" t="s">
        <v>202</v>
      </c>
      <c r="G36" s="47">
        <v>9</v>
      </c>
      <c r="H36" s="47">
        <v>9</v>
      </c>
      <c r="I36" s="95"/>
    </row>
    <row r="37" s="41" customFormat="1" ht="19" customHeight="1" spans="1:9">
      <c r="A37" s="47"/>
      <c r="B37" s="69" t="s">
        <v>267</v>
      </c>
      <c r="C37" s="15" t="s">
        <v>268</v>
      </c>
      <c r="D37" s="29" t="s">
        <v>269</v>
      </c>
      <c r="E37" s="30" t="s">
        <v>301</v>
      </c>
      <c r="F37" s="30" t="s">
        <v>363</v>
      </c>
      <c r="G37" s="47">
        <v>10</v>
      </c>
      <c r="H37" s="47">
        <v>10</v>
      </c>
      <c r="I37" s="95"/>
    </row>
    <row r="38" s="41" customFormat="1" ht="19" customHeight="1" spans="1:9">
      <c r="A38" s="47"/>
      <c r="B38" s="67"/>
      <c r="C38" s="50"/>
      <c r="D38" s="48"/>
      <c r="E38" s="84"/>
      <c r="F38" s="30"/>
      <c r="G38" s="47"/>
      <c r="H38" s="47"/>
      <c r="I38" s="95"/>
    </row>
    <row r="39" customFormat="1" ht="16" customHeight="1" spans="1:9">
      <c r="A39" s="54" t="s">
        <v>210</v>
      </c>
      <c r="B39" s="55"/>
      <c r="C39" s="55"/>
      <c r="D39" s="55"/>
      <c r="E39" s="55"/>
      <c r="F39" s="85"/>
      <c r="G39" s="52">
        <f>SUM(G15:G38)</f>
        <v>100</v>
      </c>
      <c r="H39" s="52">
        <f>SUM(H15:H38)</f>
        <v>90</v>
      </c>
      <c r="I39" s="94"/>
    </row>
    <row r="40" s="41" customFormat="1" ht="36" customHeight="1" spans="1:9">
      <c r="A40" s="46" t="s">
        <v>211</v>
      </c>
      <c r="B40" s="86" t="s">
        <v>364</v>
      </c>
      <c r="C40" s="87"/>
      <c r="D40" s="87"/>
      <c r="E40" s="87"/>
      <c r="F40" s="87"/>
      <c r="G40" s="87"/>
      <c r="H40" s="87"/>
      <c r="I40" s="96"/>
    </row>
    <row r="41" s="41" customFormat="1" ht="18" customHeight="1" spans="1:8">
      <c r="A41" s="88"/>
      <c r="B41" s="88" t="s">
        <v>272</v>
      </c>
      <c r="C41" s="88" t="s">
        <v>365</v>
      </c>
      <c r="D41" s="89"/>
      <c r="E41" s="88"/>
      <c r="F41" s="88"/>
      <c r="G41" s="88"/>
      <c r="H41" s="88"/>
    </row>
    <row r="42" ht="33" customHeight="1" spans="1:9">
      <c r="A42" s="90" t="s">
        <v>273</v>
      </c>
      <c r="B42" s="90"/>
      <c r="C42" s="90"/>
      <c r="D42" s="90"/>
      <c r="E42" s="90"/>
      <c r="F42" s="90"/>
      <c r="G42" s="90"/>
      <c r="H42" s="90"/>
      <c r="I42" s="90"/>
    </row>
    <row r="43" ht="17" customHeight="1" spans="1:9">
      <c r="A43" s="91" t="s">
        <v>214</v>
      </c>
      <c r="B43" s="91"/>
      <c r="C43" s="91"/>
      <c r="D43" s="91"/>
      <c r="E43" s="91"/>
      <c r="F43" s="91"/>
      <c r="G43" s="91"/>
      <c r="H43" s="91"/>
      <c r="I43" s="91"/>
    </row>
    <row r="44" ht="29" customHeight="1" spans="1:9">
      <c r="A44" s="90" t="s">
        <v>215</v>
      </c>
      <c r="B44" s="90"/>
      <c r="C44" s="90"/>
      <c r="D44" s="90"/>
      <c r="E44" s="90"/>
      <c r="F44" s="90"/>
      <c r="G44" s="90"/>
      <c r="H44" s="90"/>
      <c r="I44" s="90"/>
    </row>
    <row r="45" ht="33" customHeight="1" spans="1:9">
      <c r="A45" s="90" t="s">
        <v>216</v>
      </c>
      <c r="B45" s="90"/>
      <c r="C45" s="90"/>
      <c r="D45" s="90"/>
      <c r="E45" s="90"/>
      <c r="F45" s="90"/>
      <c r="G45" s="90"/>
      <c r="H45" s="90"/>
      <c r="I45" s="90"/>
    </row>
  </sheetData>
  <mergeCells count="40">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9:F39"/>
    <mergeCell ref="B40:I40"/>
    <mergeCell ref="A42:I42"/>
    <mergeCell ref="A43:I43"/>
    <mergeCell ref="A44:I44"/>
    <mergeCell ref="A45:I45"/>
    <mergeCell ref="A6:A11"/>
    <mergeCell ref="A12:A13"/>
    <mergeCell ref="A14:A38"/>
    <mergeCell ref="B15:B19"/>
    <mergeCell ref="B20:B26"/>
    <mergeCell ref="B27:B32"/>
    <mergeCell ref="B33:B36"/>
    <mergeCell ref="B37:B38"/>
    <mergeCell ref="C15:C17"/>
    <mergeCell ref="C18:C19"/>
    <mergeCell ref="C20:C22"/>
    <mergeCell ref="C23:C26"/>
    <mergeCell ref="C28:C29"/>
    <mergeCell ref="C30:C31"/>
  </mergeCells>
  <pageMargins left="0.75" right="0.75" top="1" bottom="1" header="0.5" footer="0.5"/>
  <pageSetup paperSize="9" scale="72"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view="pageBreakPreview" zoomScaleNormal="100" workbookViewId="0">
      <selection activeCell="A3" sqref="$A3:$XFD3"/>
    </sheetView>
  </sheetViews>
  <sheetFormatPr defaultColWidth="9" defaultRowHeight="13.5"/>
  <cols>
    <col min="1" max="1" width="7" style="98" customWidth="1"/>
    <col min="2" max="2" width="9.125" style="98" customWidth="1"/>
    <col min="3" max="3" width="11.625" style="98" customWidth="1"/>
    <col min="4" max="4" width="23.125" style="99" customWidth="1"/>
    <col min="5" max="6" width="15.5" style="98" customWidth="1"/>
    <col min="7" max="8" width="6.875" style="98" customWidth="1"/>
    <col min="9" max="9" width="17.75" style="98" customWidth="1"/>
    <col min="10" max="11" width="9" style="98"/>
    <col min="12" max="12" width="24" style="98" customWidth="1"/>
    <col min="13" max="16384" width="9" style="98"/>
  </cols>
  <sheetData>
    <row r="1" customFormat="1" ht="20.25" spans="1:12">
      <c r="A1" s="100" t="s">
        <v>217</v>
      </c>
      <c r="B1" s="100"/>
      <c r="C1" s="100"/>
      <c r="D1" s="100"/>
      <c r="E1" s="100"/>
      <c r="F1" s="100"/>
      <c r="G1" s="100"/>
      <c r="H1" s="100"/>
      <c r="I1" s="100"/>
      <c r="J1" s="98"/>
      <c r="K1" s="98"/>
      <c r="L1" s="98"/>
    </row>
    <row r="2" customFormat="1" spans="1:12">
      <c r="A2" s="101"/>
      <c r="B2" s="101"/>
      <c r="C2" s="101"/>
      <c r="D2" s="99"/>
      <c r="E2" s="101" t="s">
        <v>218</v>
      </c>
      <c r="F2" s="101"/>
      <c r="G2" s="101"/>
      <c r="H2" s="101"/>
      <c r="I2" s="98"/>
      <c r="J2" s="98"/>
      <c r="K2" s="98"/>
      <c r="L2" s="98"/>
    </row>
    <row r="3" s="1" customFormat="1" spans="1:9">
      <c r="A3" s="9" t="s">
        <v>219</v>
      </c>
      <c r="B3" s="9"/>
      <c r="C3" s="9" t="s">
        <v>94</v>
      </c>
      <c r="D3" s="10"/>
      <c r="E3" s="9"/>
      <c r="F3" s="9"/>
      <c r="G3" s="9"/>
      <c r="H3" s="9" t="s">
        <v>220</v>
      </c>
      <c r="I3" s="37">
        <v>45181</v>
      </c>
    </row>
    <row r="4" s="1" customFormat="1" ht="21" customHeight="1" spans="1:9">
      <c r="A4" s="102" t="s">
        <v>221</v>
      </c>
      <c r="B4" s="103" t="s">
        <v>28</v>
      </c>
      <c r="C4" s="103"/>
      <c r="D4" s="104"/>
      <c r="E4" s="103"/>
      <c r="F4" s="103"/>
      <c r="G4" s="103"/>
      <c r="H4" s="103"/>
      <c r="I4" s="103"/>
    </row>
    <row r="5" s="1" customFormat="1" ht="21" customHeight="1" spans="1:9">
      <c r="A5" s="105" t="s">
        <v>222</v>
      </c>
      <c r="B5" s="103" t="s">
        <v>94</v>
      </c>
      <c r="C5" s="103"/>
      <c r="D5" s="104"/>
      <c r="E5" s="106"/>
      <c r="F5" s="103" t="s">
        <v>223</v>
      </c>
      <c r="G5" s="103" t="s">
        <v>369</v>
      </c>
      <c r="H5" s="103"/>
      <c r="I5" s="103"/>
    </row>
    <row r="6" s="97" customFormat="1" ht="24" customHeight="1" spans="1:9">
      <c r="A6" s="107" t="s">
        <v>224</v>
      </c>
      <c r="B6" s="108" t="s">
        <v>96</v>
      </c>
      <c r="C6" s="108"/>
      <c r="D6" s="109" t="s">
        <v>225</v>
      </c>
      <c r="E6" s="110" t="s">
        <v>226</v>
      </c>
      <c r="F6" s="109" t="s">
        <v>227</v>
      </c>
      <c r="G6" s="110" t="s">
        <v>228</v>
      </c>
      <c r="H6" s="111"/>
      <c r="I6" s="134"/>
    </row>
    <row r="7" customFormat="1" ht="18" customHeight="1" spans="1:12">
      <c r="A7" s="112"/>
      <c r="B7" s="108" t="s">
        <v>229</v>
      </c>
      <c r="C7" s="108"/>
      <c r="D7" s="113">
        <f t="shared" ref="D7:F7" si="0">D8+D11</f>
        <v>0</v>
      </c>
      <c r="E7" s="114">
        <f t="shared" si="0"/>
        <v>560000</v>
      </c>
      <c r="F7" s="114">
        <f t="shared" si="0"/>
        <v>400287.5</v>
      </c>
      <c r="G7" s="115">
        <f>F7/(D7+E7)</f>
        <v>0.714799107142857</v>
      </c>
      <c r="H7" s="116"/>
      <c r="I7" s="139"/>
      <c r="J7" s="98"/>
      <c r="K7" s="98"/>
      <c r="L7" s="98"/>
    </row>
    <row r="8" customFormat="1" ht="18" customHeight="1" spans="1:12">
      <c r="A8" s="112"/>
      <c r="B8" s="117" t="s">
        <v>230</v>
      </c>
      <c r="C8" s="117"/>
      <c r="D8" s="113">
        <f t="shared" ref="D8:F8" si="1">D9+D10</f>
        <v>0</v>
      </c>
      <c r="E8" s="114">
        <f t="shared" si="1"/>
        <v>560000</v>
      </c>
      <c r="F8" s="114">
        <f t="shared" si="1"/>
        <v>400287.5</v>
      </c>
      <c r="G8" s="110" t="s">
        <v>102</v>
      </c>
      <c r="H8" s="111"/>
      <c r="I8" s="134"/>
      <c r="J8" s="98"/>
      <c r="K8" s="98"/>
      <c r="L8" s="98"/>
    </row>
    <row r="9" s="1" customFormat="1" ht="18" customHeight="1" spans="1:9">
      <c r="A9" s="93"/>
      <c r="B9" s="118" t="s">
        <v>231</v>
      </c>
      <c r="C9" s="118"/>
      <c r="D9" s="119"/>
      <c r="E9" s="114">
        <v>560000</v>
      </c>
      <c r="F9" s="121">
        <v>400287.5</v>
      </c>
      <c r="G9" s="110" t="s">
        <v>102</v>
      </c>
      <c r="H9" s="111"/>
      <c r="I9" s="134"/>
    </row>
    <row r="10" s="1" customFormat="1" ht="18" customHeight="1" spans="1:9">
      <c r="A10" s="93"/>
      <c r="B10" s="118" t="s">
        <v>232</v>
      </c>
      <c r="C10" s="118"/>
      <c r="D10" s="119"/>
      <c r="E10" s="120"/>
      <c r="F10" s="121"/>
      <c r="G10" s="110" t="s">
        <v>102</v>
      </c>
      <c r="H10" s="111"/>
      <c r="I10" s="134"/>
    </row>
    <row r="11" s="1" customFormat="1" ht="18" customHeight="1" spans="1:9">
      <c r="A11" s="122"/>
      <c r="B11" s="118" t="s">
        <v>104</v>
      </c>
      <c r="C11" s="118"/>
      <c r="D11" s="119"/>
      <c r="E11" s="120"/>
      <c r="F11" s="121"/>
      <c r="G11" s="110" t="s">
        <v>102</v>
      </c>
      <c r="H11" s="111"/>
      <c r="I11" s="134"/>
    </row>
    <row r="12" customFormat="1" ht="18" customHeight="1" spans="1:12">
      <c r="A12" s="107" t="s">
        <v>105</v>
      </c>
      <c r="B12" s="108" t="s">
        <v>106</v>
      </c>
      <c r="C12" s="108"/>
      <c r="D12" s="109"/>
      <c r="E12" s="108"/>
      <c r="F12" s="108" t="s">
        <v>107</v>
      </c>
      <c r="G12" s="108"/>
      <c r="H12" s="108"/>
      <c r="I12" s="108"/>
      <c r="J12" s="98"/>
      <c r="K12" s="98"/>
      <c r="L12" s="98"/>
    </row>
    <row r="13" s="1" customFormat="1" ht="33" customHeight="1" spans="1:9">
      <c r="A13" s="93"/>
      <c r="B13" s="103" t="s">
        <v>370</v>
      </c>
      <c r="C13" s="103"/>
      <c r="D13" s="104"/>
      <c r="E13" s="103"/>
      <c r="F13" s="103" t="s">
        <v>371</v>
      </c>
      <c r="G13" s="103"/>
      <c r="H13" s="103"/>
      <c r="I13" s="103"/>
    </row>
    <row r="14" customFormat="1" ht="33" customHeight="1" spans="1:12">
      <c r="A14" s="103" t="s">
        <v>110</v>
      </c>
      <c r="B14" s="123" t="s">
        <v>111</v>
      </c>
      <c r="C14" s="123" t="s">
        <v>112</v>
      </c>
      <c r="D14" s="124" t="s">
        <v>113</v>
      </c>
      <c r="E14" s="125" t="s">
        <v>114</v>
      </c>
      <c r="F14" s="123" t="s">
        <v>115</v>
      </c>
      <c r="G14" s="123" t="s">
        <v>116</v>
      </c>
      <c r="H14" s="123" t="s">
        <v>117</v>
      </c>
      <c r="I14" s="93" t="s">
        <v>118</v>
      </c>
      <c r="J14" s="98"/>
      <c r="K14" s="98"/>
      <c r="L14" s="98"/>
    </row>
    <row r="15" s="98" customFormat="1" ht="19" customHeight="1" spans="1:9">
      <c r="A15" s="103"/>
      <c r="B15" s="124" t="s">
        <v>235</v>
      </c>
      <c r="C15" s="126" t="s">
        <v>236</v>
      </c>
      <c r="D15" s="127" t="s">
        <v>237</v>
      </c>
      <c r="E15" s="128" t="s">
        <v>238</v>
      </c>
      <c r="F15" s="128" t="s">
        <v>123</v>
      </c>
      <c r="G15" s="103">
        <v>2</v>
      </c>
      <c r="H15" s="103">
        <v>2</v>
      </c>
      <c r="I15" s="140"/>
    </row>
    <row r="16" s="98" customFormat="1" ht="19" customHeight="1" spans="1:9">
      <c r="A16" s="103"/>
      <c r="B16" s="123"/>
      <c r="C16" s="123"/>
      <c r="D16" s="127" t="s">
        <v>121</v>
      </c>
      <c r="E16" s="128" t="s">
        <v>122</v>
      </c>
      <c r="F16" s="128" t="s">
        <v>123</v>
      </c>
      <c r="G16" s="103">
        <v>2</v>
      </c>
      <c r="H16" s="103">
        <v>2</v>
      </c>
      <c r="I16" s="140"/>
    </row>
    <row r="17" s="98" customFormat="1" ht="19" customHeight="1" spans="1:9">
      <c r="A17" s="103"/>
      <c r="B17" s="123"/>
      <c r="C17" s="125"/>
      <c r="D17" s="127" t="s">
        <v>124</v>
      </c>
      <c r="E17" s="128" t="s">
        <v>125</v>
      </c>
      <c r="F17" s="128" t="s">
        <v>123</v>
      </c>
      <c r="G17" s="103">
        <v>2</v>
      </c>
      <c r="H17" s="103">
        <v>2</v>
      </c>
      <c r="I17" s="140"/>
    </row>
    <row r="18" s="98" customFormat="1" ht="19" customHeight="1" spans="1:9">
      <c r="A18" s="103"/>
      <c r="B18" s="123"/>
      <c r="C18" s="126" t="s">
        <v>239</v>
      </c>
      <c r="D18" s="127" t="s">
        <v>240</v>
      </c>
      <c r="E18" s="129">
        <v>1</v>
      </c>
      <c r="F18" s="159">
        <v>1</v>
      </c>
      <c r="G18" s="103">
        <v>2</v>
      </c>
      <c r="H18" s="103">
        <v>2</v>
      </c>
      <c r="I18" s="140"/>
    </row>
    <row r="19" s="98" customFormat="1" ht="19" customHeight="1" spans="1:9">
      <c r="A19" s="103"/>
      <c r="B19" s="123"/>
      <c r="C19" s="125"/>
      <c r="D19" s="127" t="s">
        <v>241</v>
      </c>
      <c r="E19" s="130">
        <v>1</v>
      </c>
      <c r="F19" s="159">
        <v>1</v>
      </c>
      <c r="G19" s="103">
        <v>2</v>
      </c>
      <c r="H19" s="103">
        <v>2</v>
      </c>
      <c r="I19" s="140"/>
    </row>
    <row r="20" s="98" customFormat="1" ht="19" customHeight="1" spans="1:9">
      <c r="A20" s="103"/>
      <c r="B20" s="124" t="s">
        <v>242</v>
      </c>
      <c r="C20" s="126" t="s">
        <v>243</v>
      </c>
      <c r="D20" s="127" t="s">
        <v>142</v>
      </c>
      <c r="E20" s="131" t="s">
        <v>143</v>
      </c>
      <c r="F20" s="128" t="s">
        <v>123</v>
      </c>
      <c r="G20" s="103">
        <v>2</v>
      </c>
      <c r="H20" s="103">
        <v>2</v>
      </c>
      <c r="I20" s="140"/>
    </row>
    <row r="21" s="98" customFormat="1" ht="19" customHeight="1" spans="1:9">
      <c r="A21" s="103"/>
      <c r="B21" s="123"/>
      <c r="C21" s="123"/>
      <c r="D21" s="127" t="s">
        <v>244</v>
      </c>
      <c r="E21" s="131" t="s">
        <v>245</v>
      </c>
      <c r="F21" s="128" t="s">
        <v>123</v>
      </c>
      <c r="G21" s="103">
        <v>2</v>
      </c>
      <c r="H21" s="103">
        <v>2</v>
      </c>
      <c r="I21" s="140"/>
    </row>
    <row r="22" s="98" customFormat="1" ht="19" customHeight="1" spans="1:9">
      <c r="A22" s="103"/>
      <c r="B22" s="123"/>
      <c r="C22" s="125"/>
      <c r="D22" s="127" t="s">
        <v>246</v>
      </c>
      <c r="E22" s="131" t="s">
        <v>247</v>
      </c>
      <c r="F22" s="128" t="s">
        <v>123</v>
      </c>
      <c r="G22" s="103">
        <v>1</v>
      </c>
      <c r="H22" s="103">
        <v>1</v>
      </c>
      <c r="I22" s="140"/>
    </row>
    <row r="23" s="98" customFormat="1" ht="19" customHeight="1" spans="1:9">
      <c r="A23" s="103"/>
      <c r="B23" s="123"/>
      <c r="C23" s="126" t="s">
        <v>248</v>
      </c>
      <c r="D23" s="127" t="s">
        <v>142</v>
      </c>
      <c r="E23" s="131" t="s">
        <v>143</v>
      </c>
      <c r="F23" s="128" t="s">
        <v>123</v>
      </c>
      <c r="G23" s="103">
        <v>2</v>
      </c>
      <c r="H23" s="103">
        <v>2</v>
      </c>
      <c r="I23" s="140"/>
    </row>
    <row r="24" s="98" customFormat="1" ht="19" customHeight="1" spans="1:9">
      <c r="A24" s="103"/>
      <c r="B24" s="123"/>
      <c r="C24" s="123"/>
      <c r="D24" s="127" t="s">
        <v>144</v>
      </c>
      <c r="E24" s="131" t="s">
        <v>145</v>
      </c>
      <c r="F24" s="128" t="s">
        <v>123</v>
      </c>
      <c r="G24" s="103">
        <v>2</v>
      </c>
      <c r="H24" s="103">
        <v>2</v>
      </c>
      <c r="I24" s="140"/>
    </row>
    <row r="25" s="98" customFormat="1" ht="19" customHeight="1" spans="1:9">
      <c r="A25" s="103"/>
      <c r="B25" s="123"/>
      <c r="C25" s="123"/>
      <c r="D25" s="127" t="s">
        <v>249</v>
      </c>
      <c r="E25" s="131" t="s">
        <v>245</v>
      </c>
      <c r="F25" s="128" t="s">
        <v>123</v>
      </c>
      <c r="G25" s="103">
        <v>1</v>
      </c>
      <c r="H25" s="103">
        <v>1</v>
      </c>
      <c r="I25" s="140"/>
    </row>
    <row r="26" s="98" customFormat="1" ht="33" customHeight="1" spans="1:9">
      <c r="A26" s="103"/>
      <c r="B26" s="123"/>
      <c r="C26" s="125"/>
      <c r="D26" s="127" t="s">
        <v>250</v>
      </c>
      <c r="E26" s="130">
        <v>1</v>
      </c>
      <c r="F26" s="155">
        <f>G7</f>
        <v>0.714799107142857</v>
      </c>
      <c r="G26" s="103">
        <v>10</v>
      </c>
      <c r="H26" s="103">
        <v>7.15</v>
      </c>
      <c r="I26" s="258" t="s">
        <v>372</v>
      </c>
    </row>
    <row r="27" s="1" customFormat="1" ht="29" customHeight="1" spans="1:13">
      <c r="A27" s="103"/>
      <c r="B27" s="124" t="s">
        <v>252</v>
      </c>
      <c r="C27" s="15" t="s">
        <v>155</v>
      </c>
      <c r="D27" s="29" t="s">
        <v>373</v>
      </c>
      <c r="E27" s="30" t="s">
        <v>374</v>
      </c>
      <c r="F27" s="103">
        <v>31</v>
      </c>
      <c r="G27" s="103">
        <v>5</v>
      </c>
      <c r="H27" s="103">
        <v>5</v>
      </c>
      <c r="I27" s="141"/>
      <c r="K27" s="98"/>
      <c r="L27" s="98"/>
      <c r="M27" s="98"/>
    </row>
    <row r="28" s="1" customFormat="1" ht="19" customHeight="1" spans="1:13">
      <c r="A28" s="103"/>
      <c r="B28" s="93"/>
      <c r="C28" s="15" t="s">
        <v>173</v>
      </c>
      <c r="D28" s="29" t="s">
        <v>355</v>
      </c>
      <c r="E28" s="30" t="s">
        <v>356</v>
      </c>
      <c r="F28" s="128" t="s">
        <v>123</v>
      </c>
      <c r="G28" s="103">
        <v>5</v>
      </c>
      <c r="H28" s="103">
        <v>5</v>
      </c>
      <c r="I28" s="141"/>
      <c r="K28" s="98"/>
      <c r="L28" s="98"/>
      <c r="M28" s="98"/>
    </row>
    <row r="29" s="1" customFormat="1" ht="23" customHeight="1" spans="1:13">
      <c r="A29" s="103"/>
      <c r="B29" s="93"/>
      <c r="C29" s="15"/>
      <c r="D29" s="29" t="s">
        <v>375</v>
      </c>
      <c r="E29" s="130">
        <v>1</v>
      </c>
      <c r="F29" s="159">
        <v>1</v>
      </c>
      <c r="G29" s="103">
        <v>5</v>
      </c>
      <c r="H29" s="103">
        <v>5</v>
      </c>
      <c r="I29" s="141"/>
      <c r="K29" s="98"/>
      <c r="L29" s="98"/>
      <c r="M29" s="98"/>
    </row>
    <row r="30" s="1" customFormat="1" ht="19" customHeight="1" spans="1:13">
      <c r="A30" s="103"/>
      <c r="B30" s="93"/>
      <c r="C30" s="15"/>
      <c r="D30" s="29" t="s">
        <v>354</v>
      </c>
      <c r="E30" s="130">
        <v>1</v>
      </c>
      <c r="F30" s="159">
        <v>1</v>
      </c>
      <c r="G30" s="103">
        <v>5</v>
      </c>
      <c r="H30" s="103">
        <v>5</v>
      </c>
      <c r="I30" s="141"/>
      <c r="K30" s="98"/>
      <c r="L30" s="98"/>
      <c r="M30" s="98"/>
    </row>
    <row r="31" s="1" customFormat="1" ht="19" customHeight="1" spans="1:13">
      <c r="A31" s="103"/>
      <c r="B31" s="93"/>
      <c r="C31" s="15" t="s">
        <v>179</v>
      </c>
      <c r="D31" s="29" t="s">
        <v>376</v>
      </c>
      <c r="E31" s="130">
        <v>1</v>
      </c>
      <c r="F31" s="159">
        <v>1</v>
      </c>
      <c r="G31" s="103">
        <v>5</v>
      </c>
      <c r="H31" s="103">
        <v>5</v>
      </c>
      <c r="I31" s="141"/>
      <c r="K31" s="98"/>
      <c r="L31" s="98"/>
      <c r="M31" s="98"/>
    </row>
    <row r="32" s="1" customFormat="1" ht="19" customHeight="1" spans="1:13">
      <c r="A32" s="103"/>
      <c r="B32" s="93"/>
      <c r="C32" s="15"/>
      <c r="D32" s="29" t="s">
        <v>377</v>
      </c>
      <c r="E32" s="30" t="s">
        <v>289</v>
      </c>
      <c r="F32" s="159">
        <v>1</v>
      </c>
      <c r="G32" s="103">
        <v>5</v>
      </c>
      <c r="H32" s="103">
        <v>5</v>
      </c>
      <c r="I32" s="141"/>
      <c r="K32" s="98"/>
      <c r="L32" s="98"/>
      <c r="M32" s="98"/>
    </row>
    <row r="33" s="1" customFormat="1" ht="19" customHeight="1" spans="1:13">
      <c r="A33" s="103"/>
      <c r="B33" s="93"/>
      <c r="C33" s="15" t="s">
        <v>185</v>
      </c>
      <c r="D33" s="29" t="s">
        <v>256</v>
      </c>
      <c r="E33" s="130">
        <v>1</v>
      </c>
      <c r="F33" s="159">
        <v>1</v>
      </c>
      <c r="G33" s="103">
        <v>5</v>
      </c>
      <c r="H33" s="103">
        <v>5</v>
      </c>
      <c r="I33" s="141"/>
      <c r="K33" s="98"/>
      <c r="L33" s="98"/>
      <c r="M33" s="98"/>
    </row>
    <row r="34" s="1" customFormat="1" ht="19" customHeight="1" spans="1:13">
      <c r="A34" s="103"/>
      <c r="B34" s="124" t="s">
        <v>258</v>
      </c>
      <c r="C34" s="15" t="s">
        <v>259</v>
      </c>
      <c r="D34" s="29" t="s">
        <v>260</v>
      </c>
      <c r="E34" s="30" t="s">
        <v>260</v>
      </c>
      <c r="F34" s="106"/>
      <c r="G34" s="103">
        <v>0</v>
      </c>
      <c r="H34" s="103">
        <v>0</v>
      </c>
      <c r="I34" s="141"/>
      <c r="K34" s="98"/>
      <c r="L34" s="98"/>
      <c r="M34" s="98"/>
    </row>
    <row r="35" s="1" customFormat="1" ht="19" customHeight="1" spans="1:13">
      <c r="A35" s="103"/>
      <c r="B35" s="93"/>
      <c r="C35" s="15" t="s">
        <v>264</v>
      </c>
      <c r="D35" s="29" t="s">
        <v>378</v>
      </c>
      <c r="E35" s="30" t="s">
        <v>379</v>
      </c>
      <c r="F35" s="159">
        <v>1</v>
      </c>
      <c r="G35" s="103">
        <v>10</v>
      </c>
      <c r="H35" s="103">
        <v>10</v>
      </c>
      <c r="I35" s="141"/>
      <c r="K35" s="98"/>
      <c r="L35" s="98"/>
      <c r="M35" s="98"/>
    </row>
    <row r="36" s="1" customFormat="1" ht="19" customHeight="1" spans="1:13">
      <c r="A36" s="103"/>
      <c r="B36" s="93"/>
      <c r="C36" s="15" t="s">
        <v>265</v>
      </c>
      <c r="D36" s="29" t="s">
        <v>334</v>
      </c>
      <c r="E36" s="30" t="s">
        <v>202</v>
      </c>
      <c r="F36" s="128" t="s">
        <v>123</v>
      </c>
      <c r="G36" s="103">
        <v>10</v>
      </c>
      <c r="H36" s="103">
        <v>10</v>
      </c>
      <c r="I36" s="141"/>
      <c r="K36" s="98"/>
      <c r="L36" s="98"/>
      <c r="M36" s="98"/>
    </row>
    <row r="37" s="1" customFormat="1" ht="19" customHeight="1" spans="1:13">
      <c r="A37" s="103"/>
      <c r="B37" s="93"/>
      <c r="C37" s="15"/>
      <c r="D37" s="29" t="s">
        <v>380</v>
      </c>
      <c r="E37" s="30" t="s">
        <v>202</v>
      </c>
      <c r="F37" s="128" t="s">
        <v>123</v>
      </c>
      <c r="G37" s="103">
        <v>5</v>
      </c>
      <c r="H37" s="103">
        <v>5</v>
      </c>
      <c r="I37" s="141"/>
      <c r="K37" s="98"/>
      <c r="L37" s="98"/>
      <c r="M37" s="98"/>
    </row>
    <row r="38" s="1" customFormat="1" ht="19" customHeight="1" spans="1:13">
      <c r="A38" s="103"/>
      <c r="B38" s="124" t="s">
        <v>267</v>
      </c>
      <c r="C38" s="15" t="s">
        <v>268</v>
      </c>
      <c r="D38" s="29" t="s">
        <v>269</v>
      </c>
      <c r="E38" s="30" t="s">
        <v>301</v>
      </c>
      <c r="F38" s="159">
        <v>1</v>
      </c>
      <c r="G38" s="103">
        <v>10</v>
      </c>
      <c r="H38" s="103">
        <v>10</v>
      </c>
      <c r="I38" s="141"/>
      <c r="K38" s="98"/>
      <c r="L38" s="98"/>
      <c r="M38" s="98"/>
    </row>
    <row r="39" s="1" customFormat="1" ht="19" customHeight="1" spans="1:13">
      <c r="A39" s="103"/>
      <c r="B39" s="122"/>
      <c r="C39" s="106"/>
      <c r="D39" s="104"/>
      <c r="E39" s="133"/>
      <c r="F39" s="106"/>
      <c r="G39" s="102"/>
      <c r="H39" s="102"/>
      <c r="I39" s="141"/>
      <c r="K39" s="98"/>
      <c r="L39" s="98"/>
      <c r="M39" s="98"/>
    </row>
    <row r="40" s="98" customFormat="1" ht="16" customHeight="1" spans="1:9">
      <c r="A40" s="110" t="s">
        <v>210</v>
      </c>
      <c r="B40" s="111"/>
      <c r="C40" s="111"/>
      <c r="D40" s="111"/>
      <c r="E40" s="111"/>
      <c r="F40" s="134"/>
      <c r="G40" s="108">
        <f>SUM(G15:G39)</f>
        <v>100</v>
      </c>
      <c r="H40" s="108">
        <f>SUM(H15:H39)</f>
        <v>97.15</v>
      </c>
      <c r="I40" s="140"/>
    </row>
    <row r="41" s="1" customFormat="1" ht="36" customHeight="1" spans="1:9">
      <c r="A41" s="102" t="s">
        <v>211</v>
      </c>
      <c r="B41" s="135" t="s">
        <v>381</v>
      </c>
      <c r="C41" s="136"/>
      <c r="D41" s="136"/>
      <c r="E41" s="136"/>
      <c r="F41" s="136"/>
      <c r="G41" s="136"/>
      <c r="H41" s="136"/>
      <c r="I41" s="142"/>
    </row>
    <row r="42" s="1" customFormat="1" ht="18" customHeight="1" spans="1:8">
      <c r="A42" s="9"/>
      <c r="B42" s="9" t="s">
        <v>272</v>
      </c>
      <c r="C42" s="9" t="s">
        <v>382</v>
      </c>
      <c r="D42" s="10"/>
      <c r="E42" s="9"/>
      <c r="F42" s="9"/>
      <c r="G42" s="9"/>
      <c r="H42" s="9"/>
    </row>
    <row r="43" s="98" customFormat="1" ht="33" customHeight="1" spans="1:9">
      <c r="A43" s="137" t="s">
        <v>273</v>
      </c>
      <c r="B43" s="137"/>
      <c r="C43" s="137"/>
      <c r="D43" s="137"/>
      <c r="E43" s="137"/>
      <c r="F43" s="137"/>
      <c r="G43" s="137"/>
      <c r="H43" s="137"/>
      <c r="I43" s="137"/>
    </row>
    <row r="44" s="98" customFormat="1" ht="17" customHeight="1" spans="1:9">
      <c r="A44" s="138" t="s">
        <v>214</v>
      </c>
      <c r="B44" s="138"/>
      <c r="C44" s="138"/>
      <c r="D44" s="138"/>
      <c r="E44" s="138"/>
      <c r="F44" s="138"/>
      <c r="G44" s="138"/>
      <c r="H44" s="138"/>
      <c r="I44" s="138"/>
    </row>
    <row r="45" s="98" customFormat="1" ht="29" customHeight="1" spans="1:9">
      <c r="A45" s="137" t="s">
        <v>215</v>
      </c>
      <c r="B45" s="137"/>
      <c r="C45" s="137"/>
      <c r="D45" s="137"/>
      <c r="E45" s="137"/>
      <c r="F45" s="137"/>
      <c r="G45" s="137"/>
      <c r="H45" s="137"/>
      <c r="I45" s="137"/>
    </row>
    <row r="46" s="98" customFormat="1" ht="33" customHeight="1" spans="1:9">
      <c r="A46" s="137" t="s">
        <v>216</v>
      </c>
      <c r="B46" s="137"/>
      <c r="C46" s="137"/>
      <c r="D46" s="137"/>
      <c r="E46" s="137"/>
      <c r="F46" s="137"/>
      <c r="G46" s="137"/>
      <c r="H46" s="137"/>
      <c r="I46" s="137"/>
    </row>
  </sheetData>
  <mergeCells count="41">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40:F40"/>
    <mergeCell ref="B41:I41"/>
    <mergeCell ref="A43:I43"/>
    <mergeCell ref="A44:I44"/>
    <mergeCell ref="A45:I45"/>
    <mergeCell ref="A46:I46"/>
    <mergeCell ref="A6:A11"/>
    <mergeCell ref="A12:A13"/>
    <mergeCell ref="A14:A39"/>
    <mergeCell ref="B15:B19"/>
    <mergeCell ref="B20:B26"/>
    <mergeCell ref="B27:B33"/>
    <mergeCell ref="B34:B37"/>
    <mergeCell ref="B38:B39"/>
    <mergeCell ref="C15:C17"/>
    <mergeCell ref="C18:C19"/>
    <mergeCell ref="C20:C22"/>
    <mergeCell ref="C23:C26"/>
    <mergeCell ref="C28:C30"/>
    <mergeCell ref="C31:C32"/>
    <mergeCell ref="C36:C37"/>
  </mergeCells>
  <pageMargins left="0.75" right="0.75" top="1" bottom="1" header="0.5" footer="0.5"/>
  <pageSetup paperSize="9" scale="7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view="pageBreakPreview" zoomScaleNormal="100" workbookViewId="0">
      <selection activeCell="A1" sqref="$A1:$XFD1"/>
    </sheetView>
  </sheetViews>
  <sheetFormatPr defaultColWidth="9" defaultRowHeight="13.5"/>
  <cols>
    <col min="1" max="1" width="7" customWidth="1"/>
    <col min="2" max="2" width="9.25" customWidth="1"/>
    <col min="3" max="3" width="12.625" customWidth="1"/>
    <col min="4" max="4" width="26.875" style="43" customWidth="1"/>
    <col min="5" max="5" width="12.375" customWidth="1"/>
    <col min="6" max="6" width="12.5" customWidth="1"/>
    <col min="7" max="8" width="6.875" customWidth="1"/>
    <col min="9" max="9" width="14.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30</v>
      </c>
      <c r="C4" s="47"/>
      <c r="D4" s="48"/>
      <c r="E4" s="47"/>
      <c r="F4" s="47"/>
      <c r="G4" s="47"/>
      <c r="H4" s="47"/>
      <c r="I4" s="47"/>
    </row>
    <row r="5" s="41" customFormat="1" ht="21" customHeight="1" spans="1:9">
      <c r="A5" s="49" t="s">
        <v>222</v>
      </c>
      <c r="B5" s="47" t="s">
        <v>94</v>
      </c>
      <c r="C5" s="47"/>
      <c r="D5" s="48"/>
      <c r="E5" s="50"/>
      <c r="F5" s="47" t="s">
        <v>223</v>
      </c>
      <c r="G5" s="47" t="s">
        <v>383</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300000</v>
      </c>
      <c r="F7" s="58">
        <f t="shared" si="0"/>
        <v>0</v>
      </c>
      <c r="G7" s="59">
        <f>F7/(D7+E7)</f>
        <v>0</v>
      </c>
      <c r="H7" s="60"/>
      <c r="I7" s="92"/>
    </row>
    <row r="8" customFormat="1" ht="18" customHeight="1" spans="1:9">
      <c r="A8" s="56"/>
      <c r="B8" s="61" t="s">
        <v>230</v>
      </c>
      <c r="C8" s="61"/>
      <c r="D8" s="57">
        <v>0</v>
      </c>
      <c r="E8" s="58">
        <f>E9+E10</f>
        <v>300000</v>
      </c>
      <c r="F8" s="58">
        <f>F9+F10</f>
        <v>0</v>
      </c>
      <c r="G8" s="54" t="s">
        <v>102</v>
      </c>
      <c r="H8" s="55"/>
      <c r="I8" s="85"/>
    </row>
    <row r="9" s="41" customFormat="1" ht="18" customHeight="1" spans="1:9">
      <c r="A9" s="62"/>
      <c r="B9" s="63" t="s">
        <v>231</v>
      </c>
      <c r="C9" s="63"/>
      <c r="D9" s="64"/>
      <c r="E9" s="65">
        <v>300000</v>
      </c>
      <c r="F9" s="66"/>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179" t="s">
        <v>384</v>
      </c>
      <c r="C13" s="179"/>
      <c r="D13" s="179"/>
      <c r="E13" s="179"/>
      <c r="F13" s="48" t="s">
        <v>385</v>
      </c>
      <c r="G13" s="48"/>
      <c r="H13" s="48"/>
      <c r="I13" s="48"/>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123</v>
      </c>
      <c r="G15" s="47">
        <v>2</v>
      </c>
      <c r="H15" s="47">
        <v>2</v>
      </c>
      <c r="I15" s="94"/>
    </row>
    <row r="16" customFormat="1" ht="19" customHeight="1" spans="1:9">
      <c r="A16" s="47"/>
      <c r="B16" s="68"/>
      <c r="C16" s="68"/>
      <c r="D16" s="72" t="s">
        <v>121</v>
      </c>
      <c r="E16" s="26" t="s">
        <v>122</v>
      </c>
      <c r="F16" s="26" t="s">
        <v>123</v>
      </c>
      <c r="G16" s="47">
        <v>2</v>
      </c>
      <c r="H16" s="47">
        <v>2</v>
      </c>
      <c r="I16" s="94"/>
    </row>
    <row r="17" customFormat="1" ht="19" customHeight="1" spans="1:9">
      <c r="A17" s="47"/>
      <c r="B17" s="68"/>
      <c r="C17" s="70"/>
      <c r="D17" s="72" t="s">
        <v>124</v>
      </c>
      <c r="E17" s="26" t="s">
        <v>125</v>
      </c>
      <c r="F17" s="26"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19" customHeight="1" spans="1:9">
      <c r="A20" s="47"/>
      <c r="B20" s="69" t="s">
        <v>242</v>
      </c>
      <c r="C20" s="71" t="s">
        <v>243</v>
      </c>
      <c r="D20" s="72" t="s">
        <v>142</v>
      </c>
      <c r="E20" s="77" t="s">
        <v>143</v>
      </c>
      <c r="F20" s="26" t="s">
        <v>123</v>
      </c>
      <c r="G20" s="47">
        <v>2</v>
      </c>
      <c r="H20" s="47">
        <v>2</v>
      </c>
      <c r="I20" s="94"/>
    </row>
    <row r="21" customFormat="1" ht="19" customHeight="1" spans="1:9">
      <c r="A21" s="47"/>
      <c r="B21" s="68"/>
      <c r="C21" s="68"/>
      <c r="D21" s="72" t="s">
        <v>244</v>
      </c>
      <c r="E21" s="77" t="s">
        <v>245</v>
      </c>
      <c r="F21" s="26" t="s">
        <v>123</v>
      </c>
      <c r="G21" s="47">
        <v>2</v>
      </c>
      <c r="H21" s="47">
        <v>2</v>
      </c>
      <c r="I21" s="94"/>
    </row>
    <row r="22" customFormat="1" ht="19" customHeight="1" spans="1:9">
      <c r="A22" s="47"/>
      <c r="B22" s="68"/>
      <c r="C22" s="70"/>
      <c r="D22" s="72" t="s">
        <v>246</v>
      </c>
      <c r="E22" s="77" t="s">
        <v>247</v>
      </c>
      <c r="F22" s="26" t="s">
        <v>123</v>
      </c>
      <c r="G22" s="47">
        <v>1</v>
      </c>
      <c r="H22" s="47">
        <v>1</v>
      </c>
      <c r="I22" s="94"/>
    </row>
    <row r="23" customFormat="1" ht="19" customHeight="1" spans="1:9">
      <c r="A23" s="47"/>
      <c r="B23" s="68"/>
      <c r="C23" s="71" t="s">
        <v>248</v>
      </c>
      <c r="D23" s="72" t="s">
        <v>142</v>
      </c>
      <c r="E23" s="77" t="s">
        <v>143</v>
      </c>
      <c r="F23" s="26" t="s">
        <v>123</v>
      </c>
      <c r="G23" s="47">
        <v>2</v>
      </c>
      <c r="H23" s="47">
        <v>2</v>
      </c>
      <c r="I23" s="94"/>
    </row>
    <row r="24" customFormat="1" ht="19" customHeight="1" spans="1:9">
      <c r="A24" s="47"/>
      <c r="B24" s="68"/>
      <c r="C24" s="68"/>
      <c r="D24" s="72" t="s">
        <v>144</v>
      </c>
      <c r="E24" s="77" t="s">
        <v>145</v>
      </c>
      <c r="F24" s="26" t="s">
        <v>123</v>
      </c>
      <c r="G24" s="47">
        <v>2</v>
      </c>
      <c r="H24" s="47">
        <v>2</v>
      </c>
      <c r="I24" s="94"/>
    </row>
    <row r="25" customFormat="1" ht="19" customHeight="1" spans="1:9">
      <c r="A25" s="47"/>
      <c r="B25" s="68"/>
      <c r="C25" s="68"/>
      <c r="D25" s="72" t="s">
        <v>249</v>
      </c>
      <c r="E25" s="77" t="s">
        <v>245</v>
      </c>
      <c r="F25" s="26" t="s">
        <v>123</v>
      </c>
      <c r="G25" s="47">
        <v>1</v>
      </c>
      <c r="H25" s="47">
        <v>1</v>
      </c>
      <c r="I25" s="149"/>
    </row>
    <row r="26" customFormat="1" ht="27" customHeight="1" spans="1:9">
      <c r="A26" s="47"/>
      <c r="B26" s="68"/>
      <c r="C26" s="70"/>
      <c r="D26" s="72" t="s">
        <v>250</v>
      </c>
      <c r="E26" s="76">
        <v>1</v>
      </c>
      <c r="F26" s="76">
        <v>0</v>
      </c>
      <c r="G26" s="47">
        <v>10</v>
      </c>
      <c r="H26" s="47">
        <v>0</v>
      </c>
      <c r="I26" s="72" t="s">
        <v>386</v>
      </c>
    </row>
    <row r="27" s="41" customFormat="1" ht="19" customHeight="1" spans="1:9">
      <c r="A27" s="47"/>
      <c r="B27" s="69" t="s">
        <v>252</v>
      </c>
      <c r="C27" s="15" t="s">
        <v>155</v>
      </c>
      <c r="D27" s="29" t="s">
        <v>387</v>
      </c>
      <c r="E27" s="30" t="s">
        <v>388</v>
      </c>
      <c r="F27" s="30" t="s">
        <v>388</v>
      </c>
      <c r="G27" s="47">
        <v>5</v>
      </c>
      <c r="H27" s="47">
        <v>5</v>
      </c>
      <c r="I27" s="95"/>
    </row>
    <row r="28" s="41" customFormat="1" ht="19" customHeight="1" spans="1:9">
      <c r="A28" s="47"/>
      <c r="B28" s="62"/>
      <c r="C28" s="15" t="s">
        <v>173</v>
      </c>
      <c r="D28" s="29" t="s">
        <v>355</v>
      </c>
      <c r="E28" s="30" t="s">
        <v>356</v>
      </c>
      <c r="F28" s="26" t="s">
        <v>123</v>
      </c>
      <c r="G28" s="47">
        <v>5</v>
      </c>
      <c r="H28" s="47">
        <v>5</v>
      </c>
      <c r="I28" s="95"/>
    </row>
    <row r="29" s="41" customFormat="1" ht="19" customHeight="1" spans="1:9">
      <c r="A29" s="47"/>
      <c r="B29" s="62"/>
      <c r="C29" s="15"/>
      <c r="D29" s="29" t="s">
        <v>354</v>
      </c>
      <c r="E29" s="76">
        <v>1</v>
      </c>
      <c r="F29" s="76">
        <v>1</v>
      </c>
      <c r="G29" s="47">
        <v>5</v>
      </c>
      <c r="H29" s="47">
        <v>5</v>
      </c>
      <c r="I29" s="95"/>
    </row>
    <row r="30" s="41" customFormat="1" ht="19" customHeight="1" spans="1:9">
      <c r="A30" s="47"/>
      <c r="B30" s="62"/>
      <c r="C30" s="15"/>
      <c r="D30" s="29" t="s">
        <v>389</v>
      </c>
      <c r="E30" s="76">
        <v>1</v>
      </c>
      <c r="F30" s="76">
        <v>1</v>
      </c>
      <c r="G30" s="47">
        <v>5</v>
      </c>
      <c r="H30" s="47">
        <v>5</v>
      </c>
      <c r="I30" s="95"/>
    </row>
    <row r="31" s="41" customFormat="1" ht="19" customHeight="1" spans="1:9">
      <c r="A31" s="47"/>
      <c r="B31" s="62"/>
      <c r="C31" s="15" t="s">
        <v>179</v>
      </c>
      <c r="D31" s="29" t="s">
        <v>390</v>
      </c>
      <c r="E31" s="76">
        <v>1</v>
      </c>
      <c r="F31" s="76">
        <v>1</v>
      </c>
      <c r="G31" s="47">
        <v>5</v>
      </c>
      <c r="H31" s="47">
        <v>5</v>
      </c>
      <c r="I31" s="95"/>
    </row>
    <row r="32" s="41" customFormat="1" ht="19" customHeight="1" spans="1:9">
      <c r="A32" s="47"/>
      <c r="B32" s="62"/>
      <c r="C32" s="15"/>
      <c r="D32" s="29" t="s">
        <v>391</v>
      </c>
      <c r="E32" s="30" t="s">
        <v>289</v>
      </c>
      <c r="F32" s="30" t="s">
        <v>289</v>
      </c>
      <c r="G32" s="47">
        <v>5</v>
      </c>
      <c r="H32" s="47">
        <v>5</v>
      </c>
      <c r="I32" s="95"/>
    </row>
    <row r="33" s="41" customFormat="1" ht="19" customHeight="1" spans="1:9">
      <c r="A33" s="47"/>
      <c r="B33" s="62"/>
      <c r="C33" s="15" t="s">
        <v>185</v>
      </c>
      <c r="D33" s="29" t="s">
        <v>256</v>
      </c>
      <c r="E33" s="76">
        <v>1</v>
      </c>
      <c r="F33" s="76">
        <v>1</v>
      </c>
      <c r="G33" s="47">
        <v>5</v>
      </c>
      <c r="H33" s="47">
        <v>5</v>
      </c>
      <c r="I33" s="95"/>
    </row>
    <row r="34" s="41" customFormat="1" ht="19" customHeight="1" spans="1:9">
      <c r="A34" s="47"/>
      <c r="B34" s="69" t="s">
        <v>258</v>
      </c>
      <c r="C34" s="15" t="s">
        <v>259</v>
      </c>
      <c r="D34" s="29" t="s">
        <v>260</v>
      </c>
      <c r="E34" s="30"/>
      <c r="F34" s="30"/>
      <c r="G34" s="30"/>
      <c r="H34" s="30"/>
      <c r="I34" s="95"/>
    </row>
    <row r="35" s="41" customFormat="1" ht="19" customHeight="1" spans="1:9">
      <c r="A35" s="47"/>
      <c r="B35" s="62"/>
      <c r="C35" s="15" t="s">
        <v>261</v>
      </c>
      <c r="D35" s="29" t="s">
        <v>260</v>
      </c>
      <c r="E35" s="30"/>
      <c r="F35" s="30"/>
      <c r="G35" s="30"/>
      <c r="H35" s="30"/>
      <c r="I35" s="95"/>
    </row>
    <row r="36" s="41" customFormat="1" ht="19" customHeight="1" spans="1:9">
      <c r="A36" s="47"/>
      <c r="B36" s="62"/>
      <c r="C36" s="15" t="s">
        <v>264</v>
      </c>
      <c r="D36" s="29" t="s">
        <v>260</v>
      </c>
      <c r="E36" s="30"/>
      <c r="F36" s="30"/>
      <c r="G36" s="30"/>
      <c r="H36" s="30"/>
      <c r="I36" s="95"/>
    </row>
    <row r="37" s="41" customFormat="1" ht="19" customHeight="1" spans="1:9">
      <c r="A37" s="47"/>
      <c r="B37" s="62"/>
      <c r="C37" s="14" t="s">
        <v>265</v>
      </c>
      <c r="D37" s="29" t="s">
        <v>380</v>
      </c>
      <c r="E37" s="30" t="s">
        <v>202</v>
      </c>
      <c r="F37" s="26" t="s">
        <v>123</v>
      </c>
      <c r="G37" s="47">
        <v>15</v>
      </c>
      <c r="H37" s="47">
        <v>15</v>
      </c>
      <c r="I37" s="95"/>
    </row>
    <row r="38" s="41" customFormat="1" ht="19" customHeight="1" spans="1:9">
      <c r="A38" s="47"/>
      <c r="B38" s="62"/>
      <c r="C38" s="14"/>
      <c r="D38" s="29" t="s">
        <v>392</v>
      </c>
      <c r="E38" s="30" t="s">
        <v>202</v>
      </c>
      <c r="F38" s="26" t="s">
        <v>123</v>
      </c>
      <c r="G38" s="47">
        <v>10</v>
      </c>
      <c r="H38" s="47">
        <v>10</v>
      </c>
      <c r="I38" s="95"/>
    </row>
    <row r="39" s="41" customFormat="1" ht="19" customHeight="1" spans="1:9">
      <c r="A39" s="47"/>
      <c r="B39" s="69" t="s">
        <v>267</v>
      </c>
      <c r="C39" s="15" t="s">
        <v>268</v>
      </c>
      <c r="D39" s="29" t="s">
        <v>269</v>
      </c>
      <c r="E39" s="30" t="s">
        <v>301</v>
      </c>
      <c r="F39" s="30" t="s">
        <v>301</v>
      </c>
      <c r="G39" s="47">
        <v>10</v>
      </c>
      <c r="H39" s="47">
        <v>10</v>
      </c>
      <c r="I39" s="95"/>
    </row>
    <row r="40" s="41" customFormat="1" ht="19" customHeight="1" spans="1:9">
      <c r="A40" s="47"/>
      <c r="B40" s="67"/>
      <c r="C40" s="50"/>
      <c r="D40" s="48"/>
      <c r="E40" s="84"/>
      <c r="F40" s="50"/>
      <c r="G40" s="46"/>
      <c r="H40" s="46"/>
      <c r="I40" s="95"/>
    </row>
    <row r="41" ht="16" customHeight="1" spans="1:9">
      <c r="A41" s="54" t="s">
        <v>210</v>
      </c>
      <c r="B41" s="55"/>
      <c r="C41" s="55"/>
      <c r="D41" s="55"/>
      <c r="E41" s="55"/>
      <c r="F41" s="85"/>
      <c r="G41" s="52">
        <f>SUM(G15:G40)</f>
        <v>100</v>
      </c>
      <c r="H41" s="52">
        <f>SUM(H15:H40)</f>
        <v>90</v>
      </c>
      <c r="I41" s="94"/>
    </row>
    <row r="42" s="41" customFormat="1" ht="25" customHeight="1" spans="1:9">
      <c r="A42" s="46" t="s">
        <v>211</v>
      </c>
      <c r="B42" s="86" t="s">
        <v>381</v>
      </c>
      <c r="C42" s="87"/>
      <c r="D42" s="87"/>
      <c r="E42" s="87"/>
      <c r="F42" s="87"/>
      <c r="G42" s="87"/>
      <c r="H42" s="87"/>
      <c r="I42" s="96"/>
    </row>
    <row r="43" s="41" customFormat="1" ht="18" customHeight="1" spans="1:8">
      <c r="A43" s="88"/>
      <c r="B43" s="88" t="s">
        <v>272</v>
      </c>
      <c r="C43" s="88" t="s">
        <v>393</v>
      </c>
      <c r="D43" s="89"/>
      <c r="E43" s="88"/>
      <c r="F43" s="88"/>
      <c r="G43" s="88"/>
      <c r="H43" s="88"/>
    </row>
    <row r="44" ht="33" customHeight="1" spans="1:9">
      <c r="A44" s="90" t="s">
        <v>273</v>
      </c>
      <c r="B44" s="90"/>
      <c r="C44" s="90"/>
      <c r="D44" s="90"/>
      <c r="E44" s="90"/>
      <c r="F44" s="90"/>
      <c r="G44" s="90"/>
      <c r="H44" s="90"/>
      <c r="I44" s="90"/>
    </row>
    <row r="45" ht="17" customHeight="1" spans="1:9">
      <c r="A45" s="91" t="s">
        <v>214</v>
      </c>
      <c r="B45" s="91"/>
      <c r="C45" s="91"/>
      <c r="D45" s="91"/>
      <c r="E45" s="91"/>
      <c r="F45" s="91"/>
      <c r="G45" s="91"/>
      <c r="H45" s="91"/>
      <c r="I45" s="91"/>
    </row>
    <row r="46" ht="29" customHeight="1" spans="1:9">
      <c r="A46" s="90" t="s">
        <v>215</v>
      </c>
      <c r="B46" s="90"/>
      <c r="C46" s="90"/>
      <c r="D46" s="90"/>
      <c r="E46" s="90"/>
      <c r="F46" s="90"/>
      <c r="G46" s="90"/>
      <c r="H46" s="90"/>
      <c r="I46" s="90"/>
    </row>
    <row r="47" ht="33" customHeight="1" spans="1:9">
      <c r="A47" s="90" t="s">
        <v>216</v>
      </c>
      <c r="B47" s="90"/>
      <c r="C47" s="90"/>
      <c r="D47" s="90"/>
      <c r="E47" s="90"/>
      <c r="F47" s="90"/>
      <c r="G47" s="90"/>
      <c r="H47" s="90"/>
      <c r="I47" s="90"/>
    </row>
  </sheetData>
  <mergeCells count="41">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41:F41"/>
    <mergeCell ref="B42:I42"/>
    <mergeCell ref="A44:I44"/>
    <mergeCell ref="A45:I45"/>
    <mergeCell ref="A46:I46"/>
    <mergeCell ref="A47:I47"/>
    <mergeCell ref="A6:A11"/>
    <mergeCell ref="A12:A13"/>
    <mergeCell ref="A14:A40"/>
    <mergeCell ref="B15:B19"/>
    <mergeCell ref="B20:B26"/>
    <mergeCell ref="B27:B33"/>
    <mergeCell ref="B34:B38"/>
    <mergeCell ref="B39:B40"/>
    <mergeCell ref="C15:C17"/>
    <mergeCell ref="C18:C19"/>
    <mergeCell ref="C20:C22"/>
    <mergeCell ref="C23:C26"/>
    <mergeCell ref="C28:C30"/>
    <mergeCell ref="C31:C32"/>
    <mergeCell ref="C37:C38"/>
  </mergeCells>
  <pageMargins left="0.75" right="0.75" top="1" bottom="1" header="0.5" footer="0.5"/>
  <pageSetup paperSize="9" scale="6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
  <sheetViews>
    <sheetView view="pageBreakPreview" zoomScaleNormal="100" workbookViewId="0">
      <selection activeCell="A3" sqref="$A3:$XFD3"/>
    </sheetView>
  </sheetViews>
  <sheetFormatPr defaultColWidth="9" defaultRowHeight="13.5"/>
  <cols>
    <col min="1" max="1" width="7" customWidth="1"/>
    <col min="2" max="2" width="10" customWidth="1"/>
    <col min="3" max="3" width="12.5" customWidth="1"/>
    <col min="4" max="4" width="30" style="43" customWidth="1"/>
    <col min="5" max="6" width="12.875" customWidth="1"/>
    <col min="7" max="8" width="6.875" customWidth="1"/>
    <col min="9" max="9" width="14.375" customWidth="1"/>
    <col min="11" max="11" width="14.5583333333333"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32</v>
      </c>
      <c r="C4" s="47"/>
      <c r="D4" s="48"/>
      <c r="E4" s="47"/>
      <c r="F4" s="47"/>
      <c r="G4" s="47"/>
      <c r="H4" s="47"/>
      <c r="I4" s="47"/>
    </row>
    <row r="5" s="41" customFormat="1" ht="21" customHeight="1" spans="1:9">
      <c r="A5" s="49" t="s">
        <v>222</v>
      </c>
      <c r="B5" s="47" t="s">
        <v>94</v>
      </c>
      <c r="C5" s="47"/>
      <c r="D5" s="48"/>
      <c r="E5" s="50"/>
      <c r="F5" s="47" t="s">
        <v>223</v>
      </c>
      <c r="G5" s="47" t="s">
        <v>383</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220000</v>
      </c>
      <c r="F7" s="58">
        <f t="shared" si="0"/>
        <v>0</v>
      </c>
      <c r="G7" s="59">
        <f>F7/(D7+E7)</f>
        <v>0</v>
      </c>
      <c r="H7" s="60"/>
      <c r="I7" s="92"/>
    </row>
    <row r="8" customFormat="1" ht="18" customHeight="1" spans="1:9">
      <c r="A8" s="56"/>
      <c r="B8" s="61" t="s">
        <v>230</v>
      </c>
      <c r="C8" s="61"/>
      <c r="D8" s="57">
        <f t="shared" ref="D8:F8" si="1">D9+D10</f>
        <v>0</v>
      </c>
      <c r="E8" s="58">
        <f t="shared" si="1"/>
        <v>220000</v>
      </c>
      <c r="F8" s="58">
        <f t="shared" si="1"/>
        <v>0</v>
      </c>
      <c r="G8" s="54" t="s">
        <v>102</v>
      </c>
      <c r="H8" s="55"/>
      <c r="I8" s="85"/>
    </row>
    <row r="9" s="41" customFormat="1" ht="18" customHeight="1" spans="1:9">
      <c r="A9" s="62"/>
      <c r="B9" s="63" t="s">
        <v>231</v>
      </c>
      <c r="C9" s="63"/>
      <c r="D9" s="64"/>
      <c r="E9" s="65">
        <v>220000</v>
      </c>
      <c r="F9" s="66">
        <v>0</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8" t="s">
        <v>394</v>
      </c>
      <c r="C13" s="48"/>
      <c r="D13" s="48"/>
      <c r="E13" s="48"/>
      <c r="F13" s="47" t="s">
        <v>395</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123</v>
      </c>
      <c r="G15" s="47">
        <v>2</v>
      </c>
      <c r="H15" s="47">
        <v>2</v>
      </c>
      <c r="I15" s="94"/>
    </row>
    <row r="16" customFormat="1" ht="19" customHeight="1" spans="1:9">
      <c r="A16" s="47"/>
      <c r="B16" s="68"/>
      <c r="C16" s="68"/>
      <c r="D16" s="72" t="s">
        <v>121</v>
      </c>
      <c r="E16" s="26" t="s">
        <v>122</v>
      </c>
      <c r="F16" s="26" t="s">
        <v>123</v>
      </c>
      <c r="G16" s="47">
        <v>2</v>
      </c>
      <c r="H16" s="47">
        <v>2</v>
      </c>
      <c r="I16" s="94"/>
    </row>
    <row r="17" customFormat="1" ht="19" customHeight="1" spans="1:9">
      <c r="A17" s="47"/>
      <c r="B17" s="68"/>
      <c r="C17" s="70"/>
      <c r="D17" s="72" t="s">
        <v>124</v>
      </c>
      <c r="E17" s="26" t="s">
        <v>125</v>
      </c>
      <c r="F17" s="26"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19" customHeight="1" spans="1:9">
      <c r="A20" s="47"/>
      <c r="B20" s="69" t="s">
        <v>242</v>
      </c>
      <c r="C20" s="71" t="s">
        <v>243</v>
      </c>
      <c r="D20" s="72" t="s">
        <v>142</v>
      </c>
      <c r="E20" s="77" t="s">
        <v>143</v>
      </c>
      <c r="F20" s="26" t="s">
        <v>123</v>
      </c>
      <c r="G20" s="47">
        <v>2</v>
      </c>
      <c r="H20" s="47">
        <v>2</v>
      </c>
      <c r="I20" s="94"/>
    </row>
    <row r="21" customFormat="1" ht="19" customHeight="1" spans="1:9">
      <c r="A21" s="47"/>
      <c r="B21" s="68"/>
      <c r="C21" s="68"/>
      <c r="D21" s="72" t="s">
        <v>244</v>
      </c>
      <c r="E21" s="77" t="s">
        <v>245</v>
      </c>
      <c r="F21" s="26" t="s">
        <v>123</v>
      </c>
      <c r="G21" s="47">
        <v>2</v>
      </c>
      <c r="H21" s="47">
        <v>2</v>
      </c>
      <c r="I21" s="94"/>
    </row>
    <row r="22" customFormat="1" ht="19" customHeight="1" spans="1:9">
      <c r="A22" s="47"/>
      <c r="B22" s="68"/>
      <c r="C22" s="70"/>
      <c r="D22" s="72" t="s">
        <v>246</v>
      </c>
      <c r="E22" s="77" t="s">
        <v>247</v>
      </c>
      <c r="F22" s="26" t="s">
        <v>123</v>
      </c>
      <c r="G22" s="47">
        <v>1</v>
      </c>
      <c r="H22" s="47">
        <v>1</v>
      </c>
      <c r="I22" s="94"/>
    </row>
    <row r="23" customFormat="1" ht="19" customHeight="1" spans="1:9">
      <c r="A23" s="47"/>
      <c r="B23" s="68"/>
      <c r="C23" s="71" t="s">
        <v>248</v>
      </c>
      <c r="D23" s="72" t="s">
        <v>142</v>
      </c>
      <c r="E23" s="77" t="s">
        <v>143</v>
      </c>
      <c r="F23" s="26" t="s">
        <v>123</v>
      </c>
      <c r="G23" s="47">
        <v>2</v>
      </c>
      <c r="H23" s="47">
        <v>2</v>
      </c>
      <c r="I23" s="94"/>
    </row>
    <row r="24" customFormat="1" ht="19" customHeight="1" spans="1:9">
      <c r="A24" s="47"/>
      <c r="B24" s="68"/>
      <c r="C24" s="68"/>
      <c r="D24" s="72" t="s">
        <v>144</v>
      </c>
      <c r="E24" s="77" t="s">
        <v>145</v>
      </c>
      <c r="F24" s="26" t="s">
        <v>123</v>
      </c>
      <c r="G24" s="47">
        <v>2</v>
      </c>
      <c r="H24" s="47">
        <v>2</v>
      </c>
      <c r="I24" s="94"/>
    </row>
    <row r="25" customFormat="1" ht="19" customHeight="1" spans="1:9">
      <c r="A25" s="47"/>
      <c r="B25" s="68"/>
      <c r="C25" s="68"/>
      <c r="D25" s="72" t="s">
        <v>249</v>
      </c>
      <c r="E25" s="77" t="s">
        <v>245</v>
      </c>
      <c r="F25" s="26" t="s">
        <v>123</v>
      </c>
      <c r="G25" s="47">
        <v>1</v>
      </c>
      <c r="H25" s="47">
        <v>1</v>
      </c>
      <c r="I25" s="94"/>
    </row>
    <row r="26" customFormat="1" ht="28" customHeight="1" spans="1:9">
      <c r="A26" s="47"/>
      <c r="B26" s="68"/>
      <c r="C26" s="70"/>
      <c r="D26" s="72" t="s">
        <v>250</v>
      </c>
      <c r="E26" s="76">
        <v>1</v>
      </c>
      <c r="F26" s="76">
        <v>0</v>
      </c>
      <c r="G26" s="47">
        <v>10</v>
      </c>
      <c r="H26" s="47">
        <v>0</v>
      </c>
      <c r="I26" s="72" t="s">
        <v>386</v>
      </c>
    </row>
    <row r="27" s="41" customFormat="1" ht="19" customHeight="1" spans="1:12">
      <c r="A27" s="47"/>
      <c r="B27" s="69" t="s">
        <v>327</v>
      </c>
      <c r="C27" s="15" t="s">
        <v>155</v>
      </c>
      <c r="D27" s="29" t="s">
        <v>396</v>
      </c>
      <c r="E27" s="30" t="s">
        <v>397</v>
      </c>
      <c r="F27" s="30" t="s">
        <v>397</v>
      </c>
      <c r="G27" s="256">
        <v>5</v>
      </c>
      <c r="H27" s="256">
        <v>5</v>
      </c>
      <c r="I27" s="95"/>
      <c r="K27"/>
      <c r="L27"/>
    </row>
    <row r="28" s="41" customFormat="1" ht="19" customHeight="1" spans="1:12">
      <c r="A28" s="47"/>
      <c r="B28" s="62"/>
      <c r="C28" s="15" t="s">
        <v>173</v>
      </c>
      <c r="D28" s="29" t="s">
        <v>398</v>
      </c>
      <c r="E28" s="76">
        <v>1</v>
      </c>
      <c r="F28" s="76">
        <v>1</v>
      </c>
      <c r="G28" s="256">
        <v>5</v>
      </c>
      <c r="H28" s="256">
        <v>5</v>
      </c>
      <c r="I28" s="95"/>
      <c r="K28"/>
      <c r="L28"/>
    </row>
    <row r="29" s="41" customFormat="1" ht="19" customHeight="1" spans="1:12">
      <c r="A29" s="47"/>
      <c r="B29" s="62"/>
      <c r="C29" s="15"/>
      <c r="D29" s="29" t="s">
        <v>355</v>
      </c>
      <c r="E29" s="30" t="s">
        <v>356</v>
      </c>
      <c r="F29" s="26" t="s">
        <v>123</v>
      </c>
      <c r="G29" s="256">
        <v>5</v>
      </c>
      <c r="H29" s="256">
        <v>5</v>
      </c>
      <c r="I29" s="95"/>
      <c r="K29"/>
      <c r="L29"/>
    </row>
    <row r="30" s="41" customFormat="1" ht="19" customHeight="1" spans="1:12">
      <c r="A30" s="47"/>
      <c r="B30" s="62"/>
      <c r="C30" s="15"/>
      <c r="D30" s="29" t="s">
        <v>354</v>
      </c>
      <c r="E30" s="76">
        <v>1</v>
      </c>
      <c r="F30" s="76">
        <v>1</v>
      </c>
      <c r="G30" s="256">
        <v>5</v>
      </c>
      <c r="H30" s="256">
        <v>5</v>
      </c>
      <c r="I30" s="95"/>
      <c r="K30"/>
      <c r="L30"/>
    </row>
    <row r="31" s="41" customFormat="1" ht="19" customHeight="1" spans="1:12">
      <c r="A31" s="47"/>
      <c r="B31" s="62"/>
      <c r="C31" s="15" t="s">
        <v>179</v>
      </c>
      <c r="D31" s="29" t="s">
        <v>391</v>
      </c>
      <c r="E31" s="30" t="s">
        <v>289</v>
      </c>
      <c r="F31" s="30" t="s">
        <v>289</v>
      </c>
      <c r="G31" s="256">
        <v>5</v>
      </c>
      <c r="H31" s="256">
        <v>5</v>
      </c>
      <c r="I31" s="95"/>
      <c r="K31"/>
      <c r="L31"/>
    </row>
    <row r="32" s="41" customFormat="1" ht="19" customHeight="1" spans="1:12">
      <c r="A32" s="47"/>
      <c r="B32" s="62"/>
      <c r="C32" s="15"/>
      <c r="D32" s="29" t="s">
        <v>390</v>
      </c>
      <c r="E32" s="76">
        <v>1</v>
      </c>
      <c r="F32" s="76">
        <v>1</v>
      </c>
      <c r="G32" s="256">
        <v>5</v>
      </c>
      <c r="H32" s="256">
        <v>5</v>
      </c>
      <c r="I32" s="95"/>
      <c r="K32"/>
      <c r="L32"/>
    </row>
    <row r="33" s="41" customFormat="1" ht="19" customHeight="1" spans="1:12">
      <c r="A33" s="47"/>
      <c r="B33" s="62"/>
      <c r="C33" s="15" t="s">
        <v>185</v>
      </c>
      <c r="D33" s="29" t="s">
        <v>256</v>
      </c>
      <c r="E33" s="76">
        <v>1</v>
      </c>
      <c r="F33" s="76">
        <v>1</v>
      </c>
      <c r="G33" s="256">
        <v>5</v>
      </c>
      <c r="H33" s="256">
        <v>5</v>
      </c>
      <c r="I33" s="95"/>
      <c r="K33"/>
      <c r="L33"/>
    </row>
    <row r="34" s="41" customFormat="1" ht="19" customHeight="1" spans="1:12">
      <c r="A34" s="47"/>
      <c r="B34" s="69" t="s">
        <v>332</v>
      </c>
      <c r="C34" s="15" t="s">
        <v>259</v>
      </c>
      <c r="D34" s="29" t="s">
        <v>260</v>
      </c>
      <c r="E34" s="30"/>
      <c r="F34" s="30"/>
      <c r="G34" s="257"/>
      <c r="H34" s="257"/>
      <c r="I34" s="95"/>
      <c r="K34"/>
      <c r="L34"/>
    </row>
    <row r="35" s="41" customFormat="1" ht="19" customHeight="1" spans="1:12">
      <c r="A35" s="47"/>
      <c r="B35" s="62"/>
      <c r="C35" s="15" t="s">
        <v>261</v>
      </c>
      <c r="D35" s="29" t="s">
        <v>260</v>
      </c>
      <c r="E35" s="30"/>
      <c r="F35" s="30"/>
      <c r="G35" s="257"/>
      <c r="H35" s="257"/>
      <c r="I35" s="95"/>
      <c r="K35"/>
      <c r="L35"/>
    </row>
    <row r="36" s="41" customFormat="1" ht="19" customHeight="1" spans="1:12">
      <c r="A36" s="47"/>
      <c r="B36" s="62"/>
      <c r="C36" s="15" t="s">
        <v>264</v>
      </c>
      <c r="D36" s="29" t="s">
        <v>260</v>
      </c>
      <c r="E36" s="30"/>
      <c r="F36" s="30"/>
      <c r="G36" s="257"/>
      <c r="H36" s="257"/>
      <c r="I36" s="95"/>
      <c r="K36"/>
      <c r="L36"/>
    </row>
    <row r="37" s="41" customFormat="1" ht="19" customHeight="1" spans="1:12">
      <c r="A37" s="47"/>
      <c r="B37" s="62"/>
      <c r="C37" s="15" t="s">
        <v>265</v>
      </c>
      <c r="D37" s="29" t="s">
        <v>334</v>
      </c>
      <c r="E37" s="30" t="s">
        <v>202</v>
      </c>
      <c r="F37" s="26" t="s">
        <v>123</v>
      </c>
      <c r="G37" s="257">
        <v>15</v>
      </c>
      <c r="H37" s="257">
        <v>15</v>
      </c>
      <c r="I37" s="95"/>
      <c r="K37"/>
      <c r="L37"/>
    </row>
    <row r="38" s="41" customFormat="1" ht="19" customHeight="1" spans="1:12">
      <c r="A38" s="47"/>
      <c r="B38" s="62"/>
      <c r="C38" s="15"/>
      <c r="D38" s="29" t="s">
        <v>380</v>
      </c>
      <c r="E38" s="30" t="s">
        <v>202</v>
      </c>
      <c r="F38" s="26" t="s">
        <v>123</v>
      </c>
      <c r="G38" s="257">
        <v>10</v>
      </c>
      <c r="H38" s="257">
        <v>10</v>
      </c>
      <c r="I38" s="95"/>
      <c r="K38"/>
      <c r="L38"/>
    </row>
    <row r="39" s="41" customFormat="1" ht="19" customHeight="1" spans="1:12">
      <c r="A39" s="47"/>
      <c r="B39" s="69" t="s">
        <v>267</v>
      </c>
      <c r="C39" s="15" t="s">
        <v>268</v>
      </c>
      <c r="D39" s="29" t="s">
        <v>269</v>
      </c>
      <c r="E39" s="30" t="s">
        <v>301</v>
      </c>
      <c r="F39" s="30" t="s">
        <v>301</v>
      </c>
      <c r="G39" s="257">
        <v>10</v>
      </c>
      <c r="H39" s="257">
        <v>10</v>
      </c>
      <c r="I39" s="95"/>
      <c r="K39"/>
      <c r="L39"/>
    </row>
    <row r="40" s="41" customFormat="1" ht="19" customHeight="1" spans="1:12">
      <c r="A40" s="47"/>
      <c r="B40" s="67"/>
      <c r="C40" s="50"/>
      <c r="D40" s="48"/>
      <c r="E40" s="84"/>
      <c r="F40" s="50"/>
      <c r="G40" s="46"/>
      <c r="H40" s="46"/>
      <c r="I40" s="95"/>
      <c r="K40"/>
      <c r="L40"/>
    </row>
    <row r="41" customFormat="1" ht="16" customHeight="1" spans="1:9">
      <c r="A41" s="54" t="s">
        <v>210</v>
      </c>
      <c r="B41" s="55"/>
      <c r="C41" s="55"/>
      <c r="D41" s="55"/>
      <c r="E41" s="55"/>
      <c r="F41" s="85"/>
      <c r="G41" s="52">
        <f>SUM(G15:G40)</f>
        <v>100</v>
      </c>
      <c r="H41" s="52">
        <f>SUM(H15:H40)</f>
        <v>90</v>
      </c>
      <c r="I41" s="94"/>
    </row>
    <row r="42" s="41" customFormat="1" ht="27" customHeight="1" spans="1:9">
      <c r="A42" s="46" t="s">
        <v>211</v>
      </c>
      <c r="B42" s="86" t="s">
        <v>381</v>
      </c>
      <c r="C42" s="87"/>
      <c r="D42" s="87"/>
      <c r="E42" s="87"/>
      <c r="F42" s="87"/>
      <c r="G42" s="87"/>
      <c r="H42" s="87"/>
      <c r="I42" s="96"/>
    </row>
    <row r="43" s="41" customFormat="1" ht="18" customHeight="1" spans="1:8">
      <c r="A43" s="88"/>
      <c r="B43" s="88" t="s">
        <v>272</v>
      </c>
      <c r="C43" s="88" t="s">
        <v>393</v>
      </c>
      <c r="D43" s="89"/>
      <c r="E43" s="88"/>
      <c r="F43" s="88"/>
      <c r="G43" s="88"/>
      <c r="H43" s="88"/>
    </row>
    <row r="44" customFormat="1" ht="33" customHeight="1" spans="1:9">
      <c r="A44" s="90" t="s">
        <v>273</v>
      </c>
      <c r="B44" s="90"/>
      <c r="C44" s="90"/>
      <c r="D44" s="90"/>
      <c r="E44" s="90"/>
      <c r="F44" s="90"/>
      <c r="G44" s="90"/>
      <c r="H44" s="90"/>
      <c r="I44" s="90"/>
    </row>
    <row r="45" customFormat="1" ht="17" customHeight="1" spans="1:9">
      <c r="A45" s="91" t="s">
        <v>214</v>
      </c>
      <c r="B45" s="91"/>
      <c r="C45" s="91"/>
      <c r="D45" s="91"/>
      <c r="E45" s="91"/>
      <c r="F45" s="91"/>
      <c r="G45" s="91"/>
      <c r="H45" s="91"/>
      <c r="I45" s="91"/>
    </row>
    <row r="46" customFormat="1" ht="29" customHeight="1" spans="1:9">
      <c r="A46" s="90" t="s">
        <v>215</v>
      </c>
      <c r="B46" s="90"/>
      <c r="C46" s="90"/>
      <c r="D46" s="90"/>
      <c r="E46" s="90"/>
      <c r="F46" s="90"/>
      <c r="G46" s="90"/>
      <c r="H46" s="90"/>
      <c r="I46" s="90"/>
    </row>
    <row r="47" customFormat="1" ht="33" customHeight="1" spans="1:9">
      <c r="A47" s="90" t="s">
        <v>216</v>
      </c>
      <c r="B47" s="90"/>
      <c r="C47" s="90"/>
      <c r="D47" s="90"/>
      <c r="E47" s="90"/>
      <c r="F47" s="90"/>
      <c r="G47" s="90"/>
      <c r="H47" s="90"/>
      <c r="I47" s="90"/>
    </row>
  </sheetData>
  <mergeCells count="41">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41:F41"/>
    <mergeCell ref="B42:I42"/>
    <mergeCell ref="A44:I44"/>
    <mergeCell ref="A45:I45"/>
    <mergeCell ref="A46:I46"/>
    <mergeCell ref="A47:I47"/>
    <mergeCell ref="A6:A11"/>
    <mergeCell ref="A12:A13"/>
    <mergeCell ref="A14:A40"/>
    <mergeCell ref="B15:B19"/>
    <mergeCell ref="B20:B26"/>
    <mergeCell ref="B27:B33"/>
    <mergeCell ref="B34:B38"/>
    <mergeCell ref="B39:B40"/>
    <mergeCell ref="C15:C17"/>
    <mergeCell ref="C18:C19"/>
    <mergeCell ref="C20:C22"/>
    <mergeCell ref="C23:C26"/>
    <mergeCell ref="C28:C30"/>
    <mergeCell ref="C31:C32"/>
    <mergeCell ref="C37:C38"/>
  </mergeCells>
  <pageMargins left="0.75" right="0.75" top="1" bottom="1" header="0.5" footer="0.5"/>
  <pageSetup paperSize="9" scale="6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view="pageBreakPreview" zoomScaleNormal="100" workbookViewId="0">
      <selection activeCell="A3" sqref="$A3:$XFD3"/>
    </sheetView>
  </sheetViews>
  <sheetFormatPr defaultColWidth="9" defaultRowHeight="13.5"/>
  <cols>
    <col min="1" max="1" width="7" customWidth="1"/>
    <col min="2" max="2" width="8.625" customWidth="1"/>
    <col min="3" max="3" width="11.75" customWidth="1"/>
    <col min="4" max="4" width="21" style="43" customWidth="1"/>
    <col min="5" max="6" width="15.5" customWidth="1"/>
    <col min="7" max="8" width="6.875" customWidth="1"/>
    <col min="9" max="9" width="1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34</v>
      </c>
      <c r="C4" s="47"/>
      <c r="D4" s="48"/>
      <c r="E4" s="47"/>
      <c r="F4" s="47"/>
      <c r="G4" s="47"/>
      <c r="H4" s="47"/>
      <c r="I4" s="47"/>
    </row>
    <row r="5" s="41" customFormat="1" ht="21" customHeight="1" spans="1:9">
      <c r="A5" s="49" t="s">
        <v>222</v>
      </c>
      <c r="B5" s="47" t="s">
        <v>94</v>
      </c>
      <c r="C5" s="47"/>
      <c r="D5" s="48"/>
      <c r="E5" s="50"/>
      <c r="F5" s="47" t="s">
        <v>223</v>
      </c>
      <c r="G5" s="47" t="s">
        <v>369</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5300000</v>
      </c>
      <c r="F7" s="58">
        <f t="shared" si="0"/>
        <v>1502236.64</v>
      </c>
      <c r="G7" s="59">
        <f>F7/(D7+E7)</f>
        <v>0.283440875471698</v>
      </c>
      <c r="H7" s="60"/>
      <c r="I7" s="92"/>
    </row>
    <row r="8" customFormat="1" ht="18" customHeight="1" spans="1:9">
      <c r="A8" s="56"/>
      <c r="B8" s="61" t="s">
        <v>230</v>
      </c>
      <c r="C8" s="61"/>
      <c r="D8" s="57">
        <f t="shared" ref="D8:F8" si="1">D9+D10</f>
        <v>0</v>
      </c>
      <c r="E8" s="58">
        <f t="shared" si="1"/>
        <v>5300000</v>
      </c>
      <c r="F8" s="58">
        <f t="shared" si="1"/>
        <v>1502236.64</v>
      </c>
      <c r="G8" s="54" t="s">
        <v>102</v>
      </c>
      <c r="H8" s="55"/>
      <c r="I8" s="85"/>
    </row>
    <row r="9" s="41" customFormat="1" ht="18" customHeight="1" spans="1:9">
      <c r="A9" s="62"/>
      <c r="B9" s="63" t="s">
        <v>231</v>
      </c>
      <c r="C9" s="63"/>
      <c r="D9" s="64"/>
      <c r="E9" s="65">
        <v>5300000</v>
      </c>
      <c r="F9" s="66">
        <v>1502236.64</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36" customHeight="1" spans="1:9">
      <c r="A13" s="62"/>
      <c r="B13" s="48" t="s">
        <v>399</v>
      </c>
      <c r="C13" s="48"/>
      <c r="D13" s="48"/>
      <c r="E13" s="48"/>
      <c r="F13" s="48" t="s">
        <v>400</v>
      </c>
      <c r="G13" s="48"/>
      <c r="H13" s="48"/>
      <c r="I13" s="48"/>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123</v>
      </c>
      <c r="G15" s="47">
        <v>2</v>
      </c>
      <c r="H15" s="47">
        <v>2</v>
      </c>
      <c r="I15" s="94"/>
    </row>
    <row r="16" customFormat="1" ht="19" customHeight="1" spans="1:9">
      <c r="A16" s="47"/>
      <c r="B16" s="68"/>
      <c r="C16" s="68"/>
      <c r="D16" s="72" t="s">
        <v>121</v>
      </c>
      <c r="E16" s="26" t="s">
        <v>122</v>
      </c>
      <c r="F16" s="26" t="s">
        <v>123</v>
      </c>
      <c r="G16" s="47">
        <v>2</v>
      </c>
      <c r="H16" s="47">
        <v>2</v>
      </c>
      <c r="I16" s="94"/>
    </row>
    <row r="17" customFormat="1" ht="19" customHeight="1" spans="1:9">
      <c r="A17" s="47"/>
      <c r="B17" s="68"/>
      <c r="C17" s="70"/>
      <c r="D17" s="72" t="s">
        <v>124</v>
      </c>
      <c r="E17" s="26" t="s">
        <v>125</v>
      </c>
      <c r="F17" s="26"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19" customHeight="1" spans="1:9">
      <c r="A20" s="47"/>
      <c r="B20" s="69" t="s">
        <v>242</v>
      </c>
      <c r="C20" s="71" t="s">
        <v>243</v>
      </c>
      <c r="D20" s="72" t="s">
        <v>142</v>
      </c>
      <c r="E20" s="77" t="s">
        <v>143</v>
      </c>
      <c r="F20" s="26" t="s">
        <v>123</v>
      </c>
      <c r="G20" s="47">
        <v>2</v>
      </c>
      <c r="H20" s="47">
        <v>2</v>
      </c>
      <c r="I20" s="94"/>
    </row>
    <row r="21" customFormat="1" ht="19" customHeight="1" spans="1:9">
      <c r="A21" s="47"/>
      <c r="B21" s="68"/>
      <c r="C21" s="68"/>
      <c r="D21" s="72" t="s">
        <v>244</v>
      </c>
      <c r="E21" s="77" t="s">
        <v>245</v>
      </c>
      <c r="F21" s="26" t="s">
        <v>123</v>
      </c>
      <c r="G21" s="47">
        <v>2</v>
      </c>
      <c r="H21" s="47">
        <v>2</v>
      </c>
      <c r="I21" s="94"/>
    </row>
    <row r="22" customFormat="1" ht="19" customHeight="1" spans="1:9">
      <c r="A22" s="47"/>
      <c r="B22" s="68"/>
      <c r="C22" s="70"/>
      <c r="D22" s="72" t="s">
        <v>246</v>
      </c>
      <c r="E22" s="77" t="s">
        <v>247</v>
      </c>
      <c r="F22" s="26" t="s">
        <v>123</v>
      </c>
      <c r="G22" s="47">
        <v>1</v>
      </c>
      <c r="H22" s="47">
        <v>1</v>
      </c>
      <c r="I22" s="94"/>
    </row>
    <row r="23" customFormat="1" ht="19" customHeight="1" spans="1:9">
      <c r="A23" s="47"/>
      <c r="B23" s="68"/>
      <c r="C23" s="71" t="s">
        <v>248</v>
      </c>
      <c r="D23" s="72" t="s">
        <v>142</v>
      </c>
      <c r="E23" s="77" t="s">
        <v>143</v>
      </c>
      <c r="F23" s="26" t="s">
        <v>123</v>
      </c>
      <c r="G23" s="47">
        <v>2</v>
      </c>
      <c r="H23" s="47">
        <v>2</v>
      </c>
      <c r="I23" s="94"/>
    </row>
    <row r="24" customFormat="1" ht="19" customHeight="1" spans="1:9">
      <c r="A24" s="47"/>
      <c r="B24" s="68"/>
      <c r="C24" s="68"/>
      <c r="D24" s="72" t="s">
        <v>144</v>
      </c>
      <c r="E24" s="77" t="s">
        <v>145</v>
      </c>
      <c r="F24" s="26" t="s">
        <v>123</v>
      </c>
      <c r="G24" s="47">
        <v>2</v>
      </c>
      <c r="H24" s="47">
        <v>2</v>
      </c>
      <c r="I24" s="94"/>
    </row>
    <row r="25" customFormat="1" ht="19" customHeight="1" spans="1:9">
      <c r="A25" s="47"/>
      <c r="B25" s="68"/>
      <c r="C25" s="68"/>
      <c r="D25" s="72" t="s">
        <v>249</v>
      </c>
      <c r="E25" s="77" t="s">
        <v>245</v>
      </c>
      <c r="F25" s="26" t="s">
        <v>123</v>
      </c>
      <c r="G25" s="47">
        <v>1</v>
      </c>
      <c r="H25" s="47">
        <v>1</v>
      </c>
      <c r="I25" s="94"/>
    </row>
    <row r="26" customFormat="1" ht="26" customHeight="1" spans="1:9">
      <c r="A26" s="47"/>
      <c r="B26" s="68"/>
      <c r="C26" s="70"/>
      <c r="D26" s="72" t="s">
        <v>250</v>
      </c>
      <c r="E26" s="76">
        <v>1</v>
      </c>
      <c r="F26" s="166">
        <v>0.2834</v>
      </c>
      <c r="G26" s="47">
        <v>10</v>
      </c>
      <c r="H26" s="47">
        <v>2</v>
      </c>
      <c r="I26" s="149" t="s">
        <v>351</v>
      </c>
    </row>
    <row r="27" s="41" customFormat="1" ht="31" customHeight="1" spans="1:9">
      <c r="A27" s="47"/>
      <c r="B27" s="69" t="s">
        <v>252</v>
      </c>
      <c r="C27" s="15" t="s">
        <v>155</v>
      </c>
      <c r="D27" s="29" t="s">
        <v>401</v>
      </c>
      <c r="E27" s="30" t="s">
        <v>402</v>
      </c>
      <c r="F27" s="30" t="s">
        <v>403</v>
      </c>
      <c r="G27" s="47">
        <v>5</v>
      </c>
      <c r="H27" s="47">
        <v>5</v>
      </c>
      <c r="I27" s="95"/>
    </row>
    <row r="28" s="41" customFormat="1" ht="31" customHeight="1" spans="1:9">
      <c r="A28" s="47"/>
      <c r="B28" s="62"/>
      <c r="C28" s="15" t="s">
        <v>173</v>
      </c>
      <c r="D28" s="29" t="s">
        <v>375</v>
      </c>
      <c r="E28" s="76">
        <v>1</v>
      </c>
      <c r="F28" s="76">
        <v>1</v>
      </c>
      <c r="G28" s="47">
        <v>5</v>
      </c>
      <c r="H28" s="47">
        <v>5</v>
      </c>
      <c r="I28" s="95"/>
    </row>
    <row r="29" s="41" customFormat="1" ht="19" customHeight="1" spans="1:9">
      <c r="A29" s="47"/>
      <c r="B29" s="62"/>
      <c r="C29" s="15"/>
      <c r="D29" s="29" t="s">
        <v>355</v>
      </c>
      <c r="E29" s="30" t="s">
        <v>356</v>
      </c>
      <c r="F29" s="26" t="s">
        <v>123</v>
      </c>
      <c r="G29" s="47">
        <v>5</v>
      </c>
      <c r="H29" s="47">
        <v>5</v>
      </c>
      <c r="I29" s="95"/>
    </row>
    <row r="30" s="41" customFormat="1" ht="19" customHeight="1" spans="1:9">
      <c r="A30" s="47"/>
      <c r="B30" s="62"/>
      <c r="C30" s="15"/>
      <c r="D30" s="29" t="s">
        <v>354</v>
      </c>
      <c r="E30" s="76">
        <v>1</v>
      </c>
      <c r="F30" s="76">
        <v>1</v>
      </c>
      <c r="G30" s="47">
        <v>5</v>
      </c>
      <c r="H30" s="47">
        <v>5</v>
      </c>
      <c r="I30" s="95"/>
    </row>
    <row r="31" s="41" customFormat="1" ht="19" customHeight="1" spans="1:9">
      <c r="A31" s="47"/>
      <c r="B31" s="62"/>
      <c r="C31" s="15" t="s">
        <v>179</v>
      </c>
      <c r="D31" s="29" t="s">
        <v>391</v>
      </c>
      <c r="E31" s="30" t="s">
        <v>289</v>
      </c>
      <c r="F31" s="30" t="s">
        <v>289</v>
      </c>
      <c r="G31" s="47">
        <v>5</v>
      </c>
      <c r="H31" s="47">
        <v>5</v>
      </c>
      <c r="I31" s="95"/>
    </row>
    <row r="32" s="41" customFormat="1" ht="19" customHeight="1" spans="1:9">
      <c r="A32" s="47"/>
      <c r="B32" s="62"/>
      <c r="C32" s="15"/>
      <c r="D32" s="29" t="s">
        <v>376</v>
      </c>
      <c r="E32" s="76">
        <v>1</v>
      </c>
      <c r="F32" s="76">
        <v>1</v>
      </c>
      <c r="G32" s="47">
        <v>5</v>
      </c>
      <c r="H32" s="47">
        <v>5</v>
      </c>
      <c r="I32" s="95"/>
    </row>
    <row r="33" s="41" customFormat="1" ht="19" customHeight="1" spans="1:9">
      <c r="A33" s="47"/>
      <c r="B33" s="62"/>
      <c r="C33" s="15" t="s">
        <v>185</v>
      </c>
      <c r="D33" s="29" t="s">
        <v>256</v>
      </c>
      <c r="E33" s="76">
        <v>1</v>
      </c>
      <c r="F33" s="76">
        <v>1</v>
      </c>
      <c r="G33" s="47">
        <v>5</v>
      </c>
      <c r="H33" s="47">
        <v>5</v>
      </c>
      <c r="I33" s="95"/>
    </row>
    <row r="34" s="41" customFormat="1" ht="19" customHeight="1" spans="1:9">
      <c r="A34" s="47"/>
      <c r="B34" s="69" t="s">
        <v>258</v>
      </c>
      <c r="C34" s="15" t="s">
        <v>259</v>
      </c>
      <c r="D34" s="29" t="s">
        <v>404</v>
      </c>
      <c r="E34" s="30" t="s">
        <v>405</v>
      </c>
      <c r="F34" s="30" t="s">
        <v>405</v>
      </c>
      <c r="G34" s="47">
        <v>6</v>
      </c>
      <c r="H34" s="47">
        <v>6</v>
      </c>
      <c r="I34" s="95"/>
    </row>
    <row r="35" s="41" customFormat="1" ht="19" customHeight="1" spans="1:9">
      <c r="A35" s="47"/>
      <c r="B35" s="62"/>
      <c r="C35" s="15" t="s">
        <v>261</v>
      </c>
      <c r="D35" s="29" t="s">
        <v>406</v>
      </c>
      <c r="E35" s="30" t="s">
        <v>407</v>
      </c>
      <c r="F35" s="30" t="s">
        <v>407</v>
      </c>
      <c r="G35" s="47">
        <v>6</v>
      </c>
      <c r="H35" s="47">
        <v>6</v>
      </c>
      <c r="I35" s="95"/>
    </row>
    <row r="36" s="41" customFormat="1" ht="19" customHeight="1" spans="1:9">
      <c r="A36" s="47"/>
      <c r="B36" s="62"/>
      <c r="C36" s="15" t="s">
        <v>264</v>
      </c>
      <c r="D36" s="29" t="s">
        <v>260</v>
      </c>
      <c r="E36" s="30" t="s">
        <v>260</v>
      </c>
      <c r="F36" s="30" t="s">
        <v>260</v>
      </c>
      <c r="G36" s="47"/>
      <c r="H36" s="47"/>
      <c r="I36" s="95"/>
    </row>
    <row r="37" s="41" customFormat="1" ht="19" customHeight="1" spans="1:9">
      <c r="A37" s="47"/>
      <c r="B37" s="62"/>
      <c r="C37" s="15" t="s">
        <v>265</v>
      </c>
      <c r="D37" s="29" t="s">
        <v>380</v>
      </c>
      <c r="E37" s="30" t="s">
        <v>202</v>
      </c>
      <c r="F37" s="26" t="s">
        <v>123</v>
      </c>
      <c r="G37" s="47">
        <v>6</v>
      </c>
      <c r="H37" s="47">
        <v>6</v>
      </c>
      <c r="I37" s="95"/>
    </row>
    <row r="38" s="41" customFormat="1" ht="19" customHeight="1" spans="1:9">
      <c r="A38" s="47"/>
      <c r="B38" s="62"/>
      <c r="C38" s="15"/>
      <c r="D38" s="29" t="s">
        <v>334</v>
      </c>
      <c r="E38" s="30" t="s">
        <v>202</v>
      </c>
      <c r="F38" s="26" t="s">
        <v>123</v>
      </c>
      <c r="G38" s="47">
        <v>7</v>
      </c>
      <c r="H38" s="47">
        <v>7</v>
      </c>
      <c r="I38" s="95"/>
    </row>
    <row r="39" s="41" customFormat="1" ht="19" customHeight="1" spans="1:9">
      <c r="A39" s="47"/>
      <c r="B39" s="69" t="s">
        <v>267</v>
      </c>
      <c r="C39" s="15" t="s">
        <v>268</v>
      </c>
      <c r="D39" s="29" t="s">
        <v>269</v>
      </c>
      <c r="E39" s="30" t="s">
        <v>301</v>
      </c>
      <c r="F39" s="30" t="s">
        <v>408</v>
      </c>
      <c r="G39" s="47">
        <v>10</v>
      </c>
      <c r="H39" s="47">
        <v>10</v>
      </c>
      <c r="I39" s="95"/>
    </row>
    <row r="40" s="41" customFormat="1" ht="19" customHeight="1" spans="1:9">
      <c r="A40" s="47"/>
      <c r="B40" s="67"/>
      <c r="C40" s="50"/>
      <c r="D40" s="48"/>
      <c r="E40" s="84"/>
      <c r="F40" s="50"/>
      <c r="G40" s="46"/>
      <c r="H40" s="46"/>
      <c r="I40" s="95"/>
    </row>
    <row r="41" ht="16" customHeight="1" spans="1:9">
      <c r="A41" s="54" t="s">
        <v>210</v>
      </c>
      <c r="B41" s="55"/>
      <c r="C41" s="55"/>
      <c r="D41" s="55"/>
      <c r="E41" s="55"/>
      <c r="F41" s="85"/>
      <c r="G41" s="52">
        <f>SUM(G15:G40)</f>
        <v>100</v>
      </c>
      <c r="H41" s="52">
        <f>SUM(H15:H40)</f>
        <v>92</v>
      </c>
      <c r="I41" s="94"/>
    </row>
    <row r="42" s="41" customFormat="1" ht="36" customHeight="1" spans="1:9">
      <c r="A42" s="46" t="s">
        <v>211</v>
      </c>
      <c r="B42" s="86" t="s">
        <v>409</v>
      </c>
      <c r="C42" s="87"/>
      <c r="D42" s="87"/>
      <c r="E42" s="87"/>
      <c r="F42" s="87"/>
      <c r="G42" s="87"/>
      <c r="H42" s="87"/>
      <c r="I42" s="96"/>
    </row>
    <row r="43" s="41" customFormat="1" ht="18" customHeight="1" spans="1:8">
      <c r="A43" s="88"/>
      <c r="B43" s="88" t="s">
        <v>272</v>
      </c>
      <c r="C43" s="88" t="s">
        <v>365</v>
      </c>
      <c r="D43" s="89"/>
      <c r="E43" s="88"/>
      <c r="F43" s="88"/>
      <c r="G43" s="88"/>
      <c r="H43" s="88"/>
    </row>
    <row r="44" ht="33" customHeight="1" spans="1:9">
      <c r="A44" s="90" t="s">
        <v>273</v>
      </c>
      <c r="B44" s="90"/>
      <c r="C44" s="90"/>
      <c r="D44" s="90"/>
      <c r="E44" s="90"/>
      <c r="F44" s="90"/>
      <c r="G44" s="90"/>
      <c r="H44" s="90"/>
      <c r="I44" s="90"/>
    </row>
    <row r="45" ht="17" customHeight="1" spans="1:9">
      <c r="A45" s="91" t="s">
        <v>214</v>
      </c>
      <c r="B45" s="91"/>
      <c r="C45" s="91"/>
      <c r="D45" s="91"/>
      <c r="E45" s="91"/>
      <c r="F45" s="91"/>
      <c r="G45" s="91"/>
      <c r="H45" s="91"/>
      <c r="I45" s="91"/>
    </row>
    <row r="46" ht="29" customHeight="1" spans="1:9">
      <c r="A46" s="90" t="s">
        <v>215</v>
      </c>
      <c r="B46" s="90"/>
      <c r="C46" s="90"/>
      <c r="D46" s="90"/>
      <c r="E46" s="90"/>
      <c r="F46" s="90"/>
      <c r="G46" s="90"/>
      <c r="H46" s="90"/>
      <c r="I46" s="90"/>
    </row>
    <row r="47" ht="33" customHeight="1" spans="1:9">
      <c r="A47" s="90" t="s">
        <v>216</v>
      </c>
      <c r="B47" s="90"/>
      <c r="C47" s="90"/>
      <c r="D47" s="90"/>
      <c r="E47" s="90"/>
      <c r="F47" s="90"/>
      <c r="G47" s="90"/>
      <c r="H47" s="90"/>
      <c r="I47" s="90"/>
    </row>
  </sheetData>
  <mergeCells count="41">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41:F41"/>
    <mergeCell ref="B42:I42"/>
    <mergeCell ref="A44:I44"/>
    <mergeCell ref="A45:I45"/>
    <mergeCell ref="A46:I46"/>
    <mergeCell ref="A47:I47"/>
    <mergeCell ref="A6:A11"/>
    <mergeCell ref="A12:A13"/>
    <mergeCell ref="A14:A40"/>
    <mergeCell ref="B15:B19"/>
    <mergeCell ref="B20:B26"/>
    <mergeCell ref="B27:B33"/>
    <mergeCell ref="B34:B38"/>
    <mergeCell ref="B39:B40"/>
    <mergeCell ref="C15:C17"/>
    <mergeCell ref="C18:C19"/>
    <mergeCell ref="C20:C22"/>
    <mergeCell ref="C23:C26"/>
    <mergeCell ref="C28:C30"/>
    <mergeCell ref="C31:C32"/>
    <mergeCell ref="C37:C38"/>
  </mergeCells>
  <pageMargins left="0.75" right="0.75" top="1" bottom="1" header="0.5" footer="0.5"/>
  <pageSetup paperSize="9" scale="6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view="pageBreakPreview" zoomScaleNormal="100" workbookViewId="0">
      <selection activeCell="A3" sqref="$A3:$XFD3"/>
    </sheetView>
  </sheetViews>
  <sheetFormatPr defaultColWidth="9" defaultRowHeight="13.5"/>
  <cols>
    <col min="1" max="1" width="7" customWidth="1"/>
    <col min="2" max="2" width="10.25" customWidth="1"/>
    <col min="3" max="3" width="12" customWidth="1"/>
    <col min="4" max="4" width="24.825" style="43" customWidth="1"/>
    <col min="5" max="5" width="11.875" customWidth="1"/>
    <col min="6" max="6" width="13.25" customWidth="1"/>
    <col min="7" max="8" width="6.875" customWidth="1"/>
    <col min="9" max="9" width="1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6" customHeight="1" spans="1:9">
      <c r="A4" s="46" t="s">
        <v>221</v>
      </c>
      <c r="B4" s="48" t="s">
        <v>410</v>
      </c>
      <c r="C4" s="47"/>
      <c r="D4" s="48"/>
      <c r="E4" s="47"/>
      <c r="F4" s="47"/>
      <c r="G4" s="47"/>
      <c r="H4" s="47"/>
      <c r="I4" s="47"/>
    </row>
    <row r="5" s="41" customFormat="1" ht="21" customHeight="1" spans="1:9">
      <c r="A5" s="49" t="s">
        <v>222</v>
      </c>
      <c r="B5" s="47" t="s">
        <v>94</v>
      </c>
      <c r="C5" s="47"/>
      <c r="D5" s="48"/>
      <c r="E5" s="50"/>
      <c r="F5" s="47" t="s">
        <v>223</v>
      </c>
      <c r="G5" s="47" t="s">
        <v>369</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240000</v>
      </c>
      <c r="F7" s="58">
        <f t="shared" si="0"/>
        <v>0</v>
      </c>
      <c r="G7" s="59">
        <f>F7/(D7+E7)</f>
        <v>0</v>
      </c>
      <c r="H7" s="60"/>
      <c r="I7" s="92"/>
    </row>
    <row r="8" customFormat="1" ht="18" customHeight="1" spans="1:9">
      <c r="A8" s="56"/>
      <c r="B8" s="61" t="s">
        <v>230</v>
      </c>
      <c r="C8" s="61"/>
      <c r="D8" s="57">
        <f t="shared" ref="D8:F8" si="1">D9+D10</f>
        <v>0</v>
      </c>
      <c r="E8" s="58">
        <f t="shared" si="1"/>
        <v>240000</v>
      </c>
      <c r="F8" s="58">
        <f t="shared" si="1"/>
        <v>0</v>
      </c>
      <c r="G8" s="54" t="s">
        <v>102</v>
      </c>
      <c r="H8" s="55"/>
      <c r="I8" s="85"/>
    </row>
    <row r="9" s="41" customFormat="1" ht="18" customHeight="1" spans="1:9">
      <c r="A9" s="62"/>
      <c r="B9" s="63" t="s">
        <v>231</v>
      </c>
      <c r="C9" s="63"/>
      <c r="D9" s="64"/>
      <c r="E9" s="65">
        <v>240000</v>
      </c>
      <c r="F9" s="66">
        <v>0</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7" t="s">
        <v>411</v>
      </c>
      <c r="C13" s="47"/>
      <c r="D13" s="48"/>
      <c r="E13" s="47"/>
      <c r="F13" s="47" t="s">
        <v>412</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123</v>
      </c>
      <c r="G15" s="47">
        <v>2</v>
      </c>
      <c r="H15" s="47">
        <v>2</v>
      </c>
      <c r="I15" s="94"/>
    </row>
    <row r="16" customFormat="1" ht="19" customHeight="1" spans="1:9">
      <c r="A16" s="47"/>
      <c r="B16" s="68"/>
      <c r="C16" s="68"/>
      <c r="D16" s="72" t="s">
        <v>121</v>
      </c>
      <c r="E16" s="26" t="s">
        <v>122</v>
      </c>
      <c r="F16" s="26" t="s">
        <v>123</v>
      </c>
      <c r="G16" s="47">
        <v>2</v>
      </c>
      <c r="H16" s="47">
        <v>2</v>
      </c>
      <c r="I16" s="94"/>
    </row>
    <row r="17" customFormat="1" ht="19" customHeight="1" spans="1:9">
      <c r="A17" s="47"/>
      <c r="B17" s="68"/>
      <c r="C17" s="70"/>
      <c r="D17" s="72" t="s">
        <v>124</v>
      </c>
      <c r="E17" s="26" t="s">
        <v>125</v>
      </c>
      <c r="F17" s="26"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29" customHeight="1" spans="1:9">
      <c r="A20" s="47"/>
      <c r="B20" s="69" t="s">
        <v>242</v>
      </c>
      <c r="C20" s="71" t="s">
        <v>243</v>
      </c>
      <c r="D20" s="72" t="s">
        <v>142</v>
      </c>
      <c r="E20" s="77" t="s">
        <v>143</v>
      </c>
      <c r="F20" s="182" t="s">
        <v>198</v>
      </c>
      <c r="G20" s="47">
        <v>2</v>
      </c>
      <c r="H20" s="47">
        <v>1</v>
      </c>
      <c r="I20" s="77" t="s">
        <v>413</v>
      </c>
    </row>
    <row r="21" customFormat="1" ht="19" customHeight="1" spans="1:9">
      <c r="A21" s="47"/>
      <c r="B21" s="68"/>
      <c r="C21" s="68"/>
      <c r="D21" s="72" t="s">
        <v>244</v>
      </c>
      <c r="E21" s="77" t="s">
        <v>245</v>
      </c>
      <c r="F21" s="26" t="s">
        <v>123</v>
      </c>
      <c r="G21" s="47">
        <v>2</v>
      </c>
      <c r="H21" s="47">
        <v>2</v>
      </c>
      <c r="I21" s="94"/>
    </row>
    <row r="22" customFormat="1" ht="19" customHeight="1" spans="1:9">
      <c r="A22" s="47"/>
      <c r="B22" s="68"/>
      <c r="C22" s="70"/>
      <c r="D22" s="72" t="s">
        <v>246</v>
      </c>
      <c r="E22" s="77" t="s">
        <v>247</v>
      </c>
      <c r="F22" s="26" t="s">
        <v>123</v>
      </c>
      <c r="G22" s="47">
        <v>1</v>
      </c>
      <c r="H22" s="47">
        <v>1</v>
      </c>
      <c r="I22" s="94"/>
    </row>
    <row r="23" customFormat="1" ht="19" customHeight="1" spans="1:9">
      <c r="A23" s="47"/>
      <c r="B23" s="68"/>
      <c r="C23" s="71" t="s">
        <v>248</v>
      </c>
      <c r="D23" s="72" t="s">
        <v>142</v>
      </c>
      <c r="E23" s="77" t="s">
        <v>143</v>
      </c>
      <c r="F23" s="26" t="s">
        <v>123</v>
      </c>
      <c r="G23" s="47">
        <v>2</v>
      </c>
      <c r="H23" s="47">
        <v>2</v>
      </c>
      <c r="I23" s="94"/>
    </row>
    <row r="24" customFormat="1" ht="19" customHeight="1" spans="1:9">
      <c r="A24" s="47"/>
      <c r="B24" s="68"/>
      <c r="C24" s="68"/>
      <c r="D24" s="72" t="s">
        <v>144</v>
      </c>
      <c r="E24" s="77" t="s">
        <v>145</v>
      </c>
      <c r="F24" s="26" t="s">
        <v>123</v>
      </c>
      <c r="G24" s="47">
        <v>2</v>
      </c>
      <c r="H24" s="47">
        <v>2</v>
      </c>
      <c r="I24" s="94"/>
    </row>
    <row r="25" customFormat="1" ht="19" customHeight="1" spans="1:9">
      <c r="A25" s="47"/>
      <c r="B25" s="68"/>
      <c r="C25" s="68"/>
      <c r="D25" s="72" t="s">
        <v>249</v>
      </c>
      <c r="E25" s="77" t="s">
        <v>245</v>
      </c>
      <c r="F25" s="26" t="s">
        <v>123</v>
      </c>
      <c r="G25" s="47">
        <v>1</v>
      </c>
      <c r="H25" s="47">
        <v>1</v>
      </c>
      <c r="I25" s="94"/>
    </row>
    <row r="26" customFormat="1" ht="19" customHeight="1" spans="1:9">
      <c r="A26" s="47"/>
      <c r="B26" s="68"/>
      <c r="C26" s="70"/>
      <c r="D26" s="72" t="s">
        <v>250</v>
      </c>
      <c r="E26" s="76">
        <v>1</v>
      </c>
      <c r="F26" s="76">
        <v>0</v>
      </c>
      <c r="G26" s="47">
        <v>10</v>
      </c>
      <c r="H26" s="47">
        <v>0</v>
      </c>
      <c r="I26" s="255" t="s">
        <v>414</v>
      </c>
    </row>
    <row r="27" s="41" customFormat="1" ht="27" customHeight="1" spans="1:9">
      <c r="A27" s="47"/>
      <c r="B27" s="69" t="s">
        <v>327</v>
      </c>
      <c r="C27" s="15" t="s">
        <v>155</v>
      </c>
      <c r="D27" s="29" t="s">
        <v>415</v>
      </c>
      <c r="E27" s="30" t="s">
        <v>279</v>
      </c>
      <c r="F27" s="30" t="s">
        <v>279</v>
      </c>
      <c r="G27" s="47">
        <v>10</v>
      </c>
      <c r="H27" s="47">
        <v>10</v>
      </c>
      <c r="I27" s="150"/>
    </row>
    <row r="28" s="41" customFormat="1" ht="19" customHeight="1" spans="1:9">
      <c r="A28" s="47"/>
      <c r="B28" s="62"/>
      <c r="C28" s="15" t="s">
        <v>173</v>
      </c>
      <c r="D28" s="29" t="s">
        <v>355</v>
      </c>
      <c r="E28" s="30" t="s">
        <v>356</v>
      </c>
      <c r="F28" s="26" t="s">
        <v>123</v>
      </c>
      <c r="G28" s="47">
        <v>5</v>
      </c>
      <c r="H28" s="47">
        <v>5</v>
      </c>
      <c r="I28" s="150"/>
    </row>
    <row r="29" s="41" customFormat="1" ht="19" customHeight="1" spans="1:9">
      <c r="A29" s="47"/>
      <c r="B29" s="62"/>
      <c r="C29" s="15"/>
      <c r="D29" s="29" t="s">
        <v>354</v>
      </c>
      <c r="E29" s="76">
        <v>1</v>
      </c>
      <c r="F29" s="75">
        <v>1</v>
      </c>
      <c r="G29" s="47">
        <v>5</v>
      </c>
      <c r="H29" s="47">
        <v>5</v>
      </c>
      <c r="I29" s="150"/>
    </row>
    <row r="30" s="41" customFormat="1" ht="19" customHeight="1" spans="1:9">
      <c r="A30" s="47"/>
      <c r="B30" s="62"/>
      <c r="C30" s="15" t="s">
        <v>179</v>
      </c>
      <c r="D30" s="29" t="s">
        <v>390</v>
      </c>
      <c r="E30" s="30" t="s">
        <v>282</v>
      </c>
      <c r="F30" s="75" t="s">
        <v>416</v>
      </c>
      <c r="G30" s="47">
        <v>5</v>
      </c>
      <c r="H30" s="47">
        <v>5</v>
      </c>
      <c r="I30" s="150"/>
    </row>
    <row r="31" s="41" customFormat="1" ht="19" customHeight="1" spans="1:9">
      <c r="A31" s="47"/>
      <c r="B31" s="62"/>
      <c r="C31" s="15"/>
      <c r="D31" s="29" t="s">
        <v>391</v>
      </c>
      <c r="E31" s="30" t="s">
        <v>289</v>
      </c>
      <c r="F31" s="75">
        <v>0.9</v>
      </c>
      <c r="G31" s="47">
        <v>5</v>
      </c>
      <c r="H31" s="47">
        <v>5</v>
      </c>
      <c r="I31" s="150"/>
    </row>
    <row r="32" s="41" customFormat="1" ht="19" customHeight="1" spans="1:9">
      <c r="A32" s="47"/>
      <c r="B32" s="62"/>
      <c r="C32" s="15" t="s">
        <v>185</v>
      </c>
      <c r="D32" s="29" t="s">
        <v>256</v>
      </c>
      <c r="E32" s="76">
        <v>1</v>
      </c>
      <c r="F32" s="47" t="s">
        <v>416</v>
      </c>
      <c r="G32" s="47">
        <v>5</v>
      </c>
      <c r="H32" s="47">
        <v>5</v>
      </c>
      <c r="I32" s="150"/>
    </row>
    <row r="33" s="41" customFormat="1" ht="19" customHeight="1" spans="1:9">
      <c r="A33" s="47"/>
      <c r="B33" s="69" t="s">
        <v>332</v>
      </c>
      <c r="C33" s="15" t="s">
        <v>259</v>
      </c>
      <c r="D33" s="29" t="s">
        <v>260</v>
      </c>
      <c r="E33" s="30" t="s">
        <v>260</v>
      </c>
      <c r="F33" s="47" t="s">
        <v>260</v>
      </c>
      <c r="G33" s="47">
        <v>0</v>
      </c>
      <c r="H33" s="47">
        <v>0</v>
      </c>
      <c r="I33" s="150"/>
    </row>
    <row r="34" s="41" customFormat="1" ht="19" customHeight="1" spans="1:9">
      <c r="A34" s="47"/>
      <c r="B34" s="62"/>
      <c r="C34" s="15" t="s">
        <v>261</v>
      </c>
      <c r="D34" s="29" t="s">
        <v>417</v>
      </c>
      <c r="E34" s="30" t="s">
        <v>418</v>
      </c>
      <c r="F34" s="47" t="s">
        <v>418</v>
      </c>
      <c r="G34" s="47">
        <v>10</v>
      </c>
      <c r="H34" s="47">
        <v>10</v>
      </c>
      <c r="I34" s="150"/>
    </row>
    <row r="35" s="41" customFormat="1" ht="19" customHeight="1" spans="1:9">
      <c r="A35" s="47"/>
      <c r="B35" s="62"/>
      <c r="C35" s="15" t="s">
        <v>264</v>
      </c>
      <c r="D35" s="29" t="s">
        <v>260</v>
      </c>
      <c r="E35" s="30" t="s">
        <v>260</v>
      </c>
      <c r="F35" s="47" t="s">
        <v>260</v>
      </c>
      <c r="G35" s="47">
        <v>0</v>
      </c>
      <c r="H35" s="47">
        <v>0</v>
      </c>
      <c r="I35" s="150"/>
    </row>
    <row r="36" s="41" customFormat="1" ht="19" customHeight="1" spans="1:9">
      <c r="A36" s="47"/>
      <c r="B36" s="62"/>
      <c r="C36" s="15" t="s">
        <v>265</v>
      </c>
      <c r="D36" s="29" t="s">
        <v>419</v>
      </c>
      <c r="E36" s="30" t="s">
        <v>202</v>
      </c>
      <c r="F36" s="26" t="s">
        <v>123</v>
      </c>
      <c r="G36" s="47">
        <v>15</v>
      </c>
      <c r="H36" s="47">
        <v>15</v>
      </c>
      <c r="I36" s="150"/>
    </row>
    <row r="37" s="41" customFormat="1" ht="19" customHeight="1" spans="1:9">
      <c r="A37" s="47"/>
      <c r="B37" s="69" t="s">
        <v>267</v>
      </c>
      <c r="C37" s="15" t="s">
        <v>268</v>
      </c>
      <c r="D37" s="29" t="s">
        <v>269</v>
      </c>
      <c r="E37" s="30" t="s">
        <v>301</v>
      </c>
      <c r="F37" s="75">
        <v>1</v>
      </c>
      <c r="G37" s="47">
        <v>10</v>
      </c>
      <c r="H37" s="47">
        <v>10</v>
      </c>
      <c r="I37" s="150"/>
    </row>
    <row r="38" s="41" customFormat="1" ht="19" customHeight="1" spans="1:9">
      <c r="A38" s="47"/>
      <c r="B38" s="67"/>
      <c r="C38" s="50"/>
      <c r="D38" s="48"/>
      <c r="E38" s="84"/>
      <c r="F38" s="47"/>
      <c r="G38" s="47"/>
      <c r="H38" s="47"/>
      <c r="I38" s="150"/>
    </row>
    <row r="39" customFormat="1" ht="16" customHeight="1" spans="1:9">
      <c r="A39" s="54" t="s">
        <v>210</v>
      </c>
      <c r="B39" s="55"/>
      <c r="C39" s="55"/>
      <c r="D39" s="55"/>
      <c r="E39" s="55"/>
      <c r="F39" s="85"/>
      <c r="G39" s="52">
        <f>SUM(G15:G38)</f>
        <v>100</v>
      </c>
      <c r="H39" s="52">
        <f>SUM(H15:H38)</f>
        <v>89</v>
      </c>
      <c r="I39" s="94"/>
    </row>
    <row r="40" s="41" customFormat="1" ht="36" customHeight="1" spans="1:9">
      <c r="A40" s="46" t="s">
        <v>211</v>
      </c>
      <c r="B40" s="86" t="s">
        <v>420</v>
      </c>
      <c r="C40" s="87"/>
      <c r="D40" s="87"/>
      <c r="E40" s="87"/>
      <c r="F40" s="87"/>
      <c r="G40" s="87"/>
      <c r="H40" s="87"/>
      <c r="I40" s="96"/>
    </row>
    <row r="41" s="41" customFormat="1" ht="18" customHeight="1" spans="1:8">
      <c r="A41" s="88"/>
      <c r="B41" s="88" t="s">
        <v>272</v>
      </c>
      <c r="C41" s="88" t="s">
        <v>421</v>
      </c>
      <c r="D41" s="89"/>
      <c r="E41" s="88"/>
      <c r="F41" s="88"/>
      <c r="G41" s="88"/>
      <c r="H41" s="88"/>
    </row>
    <row r="42" ht="33" customHeight="1" spans="1:9">
      <c r="A42" s="90" t="s">
        <v>273</v>
      </c>
      <c r="B42" s="90"/>
      <c r="C42" s="90"/>
      <c r="D42" s="90"/>
      <c r="E42" s="90"/>
      <c r="F42" s="90"/>
      <c r="G42" s="90"/>
      <c r="H42" s="90"/>
      <c r="I42" s="90"/>
    </row>
    <row r="43" ht="17" customHeight="1" spans="1:9">
      <c r="A43" s="91" t="s">
        <v>214</v>
      </c>
      <c r="B43" s="91"/>
      <c r="C43" s="91"/>
      <c r="D43" s="91"/>
      <c r="E43" s="91"/>
      <c r="F43" s="91"/>
      <c r="G43" s="91"/>
      <c r="H43" s="91"/>
      <c r="I43" s="91"/>
    </row>
    <row r="44" ht="29" customHeight="1" spans="1:9">
      <c r="A44" s="90" t="s">
        <v>215</v>
      </c>
      <c r="B44" s="90"/>
      <c r="C44" s="90"/>
      <c r="D44" s="90"/>
      <c r="E44" s="90"/>
      <c r="F44" s="90"/>
      <c r="G44" s="90"/>
      <c r="H44" s="90"/>
      <c r="I44" s="90"/>
    </row>
    <row r="45" ht="33" customHeight="1" spans="1:9">
      <c r="A45" s="90" t="s">
        <v>216</v>
      </c>
      <c r="B45" s="90"/>
      <c r="C45" s="90"/>
      <c r="D45" s="90"/>
      <c r="E45" s="90"/>
      <c r="F45" s="90"/>
      <c r="G45" s="90"/>
      <c r="H45" s="90"/>
      <c r="I45" s="90"/>
    </row>
  </sheetData>
  <mergeCells count="40">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9:F39"/>
    <mergeCell ref="B40:I40"/>
    <mergeCell ref="A42:I42"/>
    <mergeCell ref="A43:I43"/>
    <mergeCell ref="A44:I44"/>
    <mergeCell ref="A45:I45"/>
    <mergeCell ref="A6:A11"/>
    <mergeCell ref="A12:A13"/>
    <mergeCell ref="A14:A38"/>
    <mergeCell ref="B15:B19"/>
    <mergeCell ref="B20:B26"/>
    <mergeCell ref="B27:B32"/>
    <mergeCell ref="B33:B36"/>
    <mergeCell ref="B37:B38"/>
    <mergeCell ref="C15:C17"/>
    <mergeCell ref="C18:C19"/>
    <mergeCell ref="C20:C22"/>
    <mergeCell ref="C23:C26"/>
    <mergeCell ref="C28:C29"/>
    <mergeCell ref="C30:C31"/>
  </mergeCells>
  <pageMargins left="0.75" right="0.75" top="1" bottom="1" header="0.5" footer="0.5"/>
  <pageSetup paperSize="9" scale="7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view="pageBreakPreview" zoomScaleNormal="100" workbookViewId="0">
      <selection activeCell="A3" sqref="$A3:$XFD3"/>
    </sheetView>
  </sheetViews>
  <sheetFormatPr defaultColWidth="9" defaultRowHeight="13.5"/>
  <cols>
    <col min="1" max="1" width="7" style="191" customWidth="1"/>
    <col min="2" max="2" width="9.625" style="191" customWidth="1"/>
    <col min="3" max="3" width="13.25" style="191" customWidth="1"/>
    <col min="4" max="4" width="22.875" style="194" customWidth="1"/>
    <col min="5" max="5" width="14.75" style="191" customWidth="1"/>
    <col min="6" max="6" width="13.75" style="193" customWidth="1"/>
    <col min="7" max="8" width="6.875" style="193" customWidth="1"/>
    <col min="9" max="9" width="19.625" style="191" customWidth="1"/>
    <col min="10" max="16384" width="9" style="191"/>
  </cols>
  <sheetData>
    <row r="1" s="191" customFormat="1" ht="20.25" spans="1:9">
      <c r="A1" s="195" t="s">
        <v>217</v>
      </c>
      <c r="B1" s="195"/>
      <c r="C1" s="195"/>
      <c r="D1" s="195"/>
      <c r="E1" s="195"/>
      <c r="F1" s="195"/>
      <c r="G1" s="195"/>
      <c r="H1" s="195"/>
      <c r="I1" s="195"/>
    </row>
    <row r="2" s="191" customFormat="1" spans="1:8">
      <c r="A2" s="196"/>
      <c r="B2" s="196"/>
      <c r="C2" s="196"/>
      <c r="D2" s="194"/>
      <c r="E2" s="196" t="s">
        <v>218</v>
      </c>
      <c r="F2" s="197"/>
      <c r="G2" s="197"/>
      <c r="H2" s="197"/>
    </row>
    <row r="3" s="1" customFormat="1" spans="1:9">
      <c r="A3" s="9" t="s">
        <v>219</v>
      </c>
      <c r="B3" s="9"/>
      <c r="C3" s="9" t="s">
        <v>94</v>
      </c>
      <c r="D3" s="10"/>
      <c r="E3" s="9"/>
      <c r="F3" s="9"/>
      <c r="G3" s="9"/>
      <c r="H3" s="9" t="s">
        <v>220</v>
      </c>
      <c r="I3" s="37">
        <v>45181</v>
      </c>
    </row>
    <row r="4" s="192" customFormat="1" ht="21" customHeight="1" spans="1:9">
      <c r="A4" s="198" t="s">
        <v>221</v>
      </c>
      <c r="B4" s="199" t="s">
        <v>422</v>
      </c>
      <c r="C4" s="199"/>
      <c r="D4" s="200"/>
      <c r="E4" s="199"/>
      <c r="F4" s="199"/>
      <c r="G4" s="199"/>
      <c r="H4" s="199"/>
      <c r="I4" s="199"/>
    </row>
    <row r="5" s="192" customFormat="1" ht="21" customHeight="1" spans="1:9">
      <c r="A5" s="201" t="s">
        <v>222</v>
      </c>
      <c r="B5" s="199" t="s">
        <v>94</v>
      </c>
      <c r="C5" s="199"/>
      <c r="D5" s="200"/>
      <c r="E5" s="198"/>
      <c r="F5" s="199" t="s">
        <v>223</v>
      </c>
      <c r="G5" s="199" t="s">
        <v>274</v>
      </c>
      <c r="H5" s="199"/>
      <c r="I5" s="199"/>
    </row>
    <row r="6" s="193" customFormat="1" ht="24" customHeight="1" spans="1:9">
      <c r="A6" s="202" t="s">
        <v>224</v>
      </c>
      <c r="B6" s="203" t="s">
        <v>96</v>
      </c>
      <c r="C6" s="203"/>
      <c r="D6" s="204" t="s">
        <v>225</v>
      </c>
      <c r="E6" s="205" t="s">
        <v>226</v>
      </c>
      <c r="F6" s="204" t="s">
        <v>227</v>
      </c>
      <c r="G6" s="205" t="s">
        <v>228</v>
      </c>
      <c r="H6" s="206"/>
      <c r="I6" s="233"/>
    </row>
    <row r="7" s="191" customFormat="1" ht="18" customHeight="1" spans="1:9">
      <c r="A7" s="207"/>
      <c r="B7" s="203" t="s">
        <v>229</v>
      </c>
      <c r="C7" s="203"/>
      <c r="D7" s="208">
        <f t="shared" ref="D7:F7" si="0">D8+D11</f>
        <v>20000000</v>
      </c>
      <c r="E7" s="209">
        <f t="shared" si="0"/>
        <v>0</v>
      </c>
      <c r="F7" s="246">
        <f t="shared" si="0"/>
        <v>20000000</v>
      </c>
      <c r="G7" s="210">
        <f>F7/(D7+E7)</f>
        <v>1</v>
      </c>
      <c r="H7" s="211"/>
      <c r="I7" s="242"/>
    </row>
    <row r="8" s="191" customFormat="1" ht="18" customHeight="1" spans="1:9">
      <c r="A8" s="207"/>
      <c r="B8" s="212" t="s">
        <v>230</v>
      </c>
      <c r="C8" s="212"/>
      <c r="D8" s="208">
        <f t="shared" ref="D8:F8" si="1">D9+D10</f>
        <v>20000000</v>
      </c>
      <c r="E8" s="209">
        <f t="shared" si="1"/>
        <v>0</v>
      </c>
      <c r="F8" s="246">
        <f t="shared" si="1"/>
        <v>20000000</v>
      </c>
      <c r="G8" s="205" t="s">
        <v>102</v>
      </c>
      <c r="H8" s="206"/>
      <c r="I8" s="233"/>
    </row>
    <row r="9" s="192" customFormat="1" ht="18" customHeight="1" spans="1:9">
      <c r="A9" s="213"/>
      <c r="B9" s="214" t="s">
        <v>231</v>
      </c>
      <c r="C9" s="214"/>
      <c r="D9" s="215"/>
      <c r="E9" s="216"/>
      <c r="F9" s="247"/>
      <c r="G9" s="205" t="s">
        <v>102</v>
      </c>
      <c r="H9" s="206"/>
      <c r="I9" s="233"/>
    </row>
    <row r="10" s="192" customFormat="1" ht="18" customHeight="1" spans="1:9">
      <c r="A10" s="213"/>
      <c r="B10" s="214" t="s">
        <v>232</v>
      </c>
      <c r="C10" s="214"/>
      <c r="D10" s="215">
        <v>20000000</v>
      </c>
      <c r="E10" s="216"/>
      <c r="F10" s="247">
        <v>20000000</v>
      </c>
      <c r="G10" s="205" t="s">
        <v>102</v>
      </c>
      <c r="H10" s="206"/>
      <c r="I10" s="233"/>
    </row>
    <row r="11" s="192" customFormat="1" ht="18" customHeight="1" spans="1:9">
      <c r="A11" s="218"/>
      <c r="B11" s="214" t="s">
        <v>104</v>
      </c>
      <c r="C11" s="214"/>
      <c r="D11" s="215"/>
      <c r="E11" s="216"/>
      <c r="F11" s="247"/>
      <c r="G11" s="205" t="s">
        <v>102</v>
      </c>
      <c r="H11" s="206"/>
      <c r="I11" s="233"/>
    </row>
    <row r="12" s="191" customFormat="1" ht="18" customHeight="1" spans="1:9">
      <c r="A12" s="202" t="s">
        <v>105</v>
      </c>
      <c r="B12" s="203" t="s">
        <v>106</v>
      </c>
      <c r="C12" s="203"/>
      <c r="D12" s="204"/>
      <c r="E12" s="203"/>
      <c r="F12" s="203" t="s">
        <v>107</v>
      </c>
      <c r="G12" s="203"/>
      <c r="H12" s="203"/>
      <c r="I12" s="203"/>
    </row>
    <row r="13" s="192" customFormat="1" ht="94" customHeight="1" spans="1:9">
      <c r="A13" s="213"/>
      <c r="B13" s="200" t="s">
        <v>423</v>
      </c>
      <c r="C13" s="200"/>
      <c r="D13" s="200"/>
      <c r="E13" s="200"/>
      <c r="F13" s="200" t="s">
        <v>424</v>
      </c>
      <c r="G13" s="200"/>
      <c r="H13" s="200"/>
      <c r="I13" s="200"/>
    </row>
    <row r="14" s="191" customFormat="1" ht="33" customHeight="1" spans="1:9">
      <c r="A14" s="199" t="s">
        <v>110</v>
      </c>
      <c r="B14" s="219" t="s">
        <v>111</v>
      </c>
      <c r="C14" s="219" t="s">
        <v>112</v>
      </c>
      <c r="D14" s="220" t="s">
        <v>113</v>
      </c>
      <c r="E14" s="221" t="s">
        <v>114</v>
      </c>
      <c r="F14" s="219" t="s">
        <v>115</v>
      </c>
      <c r="G14" s="219" t="s">
        <v>116</v>
      </c>
      <c r="H14" s="219" t="s">
        <v>117</v>
      </c>
      <c r="I14" s="213" t="s">
        <v>118</v>
      </c>
    </row>
    <row r="15" s="191" customFormat="1" ht="19" customHeight="1" spans="1:9">
      <c r="A15" s="199"/>
      <c r="B15" s="220" t="s">
        <v>235</v>
      </c>
      <c r="C15" s="222" t="s">
        <v>236</v>
      </c>
      <c r="D15" s="223" t="s">
        <v>237</v>
      </c>
      <c r="E15" s="224" t="s">
        <v>238</v>
      </c>
      <c r="F15" s="199" t="s">
        <v>123</v>
      </c>
      <c r="G15" s="199">
        <v>2</v>
      </c>
      <c r="H15" s="199">
        <v>2</v>
      </c>
      <c r="I15" s="243"/>
    </row>
    <row r="16" s="191" customFormat="1" ht="19" customHeight="1" spans="1:9">
      <c r="A16" s="199"/>
      <c r="B16" s="219"/>
      <c r="C16" s="219"/>
      <c r="D16" s="223" t="s">
        <v>121</v>
      </c>
      <c r="E16" s="224" t="s">
        <v>122</v>
      </c>
      <c r="F16" s="199" t="s">
        <v>123</v>
      </c>
      <c r="G16" s="199">
        <v>2</v>
      </c>
      <c r="H16" s="199">
        <v>2</v>
      </c>
      <c r="I16" s="243"/>
    </row>
    <row r="17" s="191" customFormat="1" ht="19" customHeight="1" spans="1:9">
      <c r="A17" s="199"/>
      <c r="B17" s="219"/>
      <c r="C17" s="221"/>
      <c r="D17" s="223" t="s">
        <v>124</v>
      </c>
      <c r="E17" s="224" t="s">
        <v>125</v>
      </c>
      <c r="F17" s="199" t="s">
        <v>123</v>
      </c>
      <c r="G17" s="199">
        <v>2</v>
      </c>
      <c r="H17" s="199">
        <v>2</v>
      </c>
      <c r="I17" s="243"/>
    </row>
    <row r="18" s="191" customFormat="1" ht="19" customHeight="1" spans="1:9">
      <c r="A18" s="199"/>
      <c r="B18" s="219"/>
      <c r="C18" s="222" t="s">
        <v>239</v>
      </c>
      <c r="D18" s="223" t="s">
        <v>240</v>
      </c>
      <c r="E18" s="225">
        <v>1</v>
      </c>
      <c r="F18" s="225">
        <v>1</v>
      </c>
      <c r="G18" s="199">
        <v>2</v>
      </c>
      <c r="H18" s="199">
        <v>2</v>
      </c>
      <c r="I18" s="243"/>
    </row>
    <row r="19" s="191" customFormat="1" ht="19" customHeight="1" spans="1:9">
      <c r="A19" s="199"/>
      <c r="B19" s="219"/>
      <c r="C19" s="221"/>
      <c r="D19" s="223" t="s">
        <v>241</v>
      </c>
      <c r="E19" s="226">
        <v>1</v>
      </c>
      <c r="F19" s="226">
        <v>1</v>
      </c>
      <c r="G19" s="199">
        <v>2</v>
      </c>
      <c r="H19" s="199">
        <v>2</v>
      </c>
      <c r="I19" s="243"/>
    </row>
    <row r="20" s="191" customFormat="1" ht="19" customHeight="1" spans="1:9">
      <c r="A20" s="199"/>
      <c r="B20" s="220" t="s">
        <v>242</v>
      </c>
      <c r="C20" s="222" t="s">
        <v>243</v>
      </c>
      <c r="D20" s="223" t="s">
        <v>142</v>
      </c>
      <c r="E20" s="227" t="s">
        <v>143</v>
      </c>
      <c r="F20" s="199" t="s">
        <v>123</v>
      </c>
      <c r="G20" s="199">
        <v>2</v>
      </c>
      <c r="H20" s="199">
        <v>2</v>
      </c>
      <c r="I20" s="243"/>
    </row>
    <row r="21" s="191" customFormat="1" ht="19" customHeight="1" spans="1:9">
      <c r="A21" s="199"/>
      <c r="B21" s="219"/>
      <c r="C21" s="219"/>
      <c r="D21" s="223" t="s">
        <v>244</v>
      </c>
      <c r="E21" s="227" t="s">
        <v>245</v>
      </c>
      <c r="F21" s="199" t="s">
        <v>123</v>
      </c>
      <c r="G21" s="199">
        <v>2</v>
      </c>
      <c r="H21" s="199">
        <v>2</v>
      </c>
      <c r="I21" s="243"/>
    </row>
    <row r="22" s="191" customFormat="1" ht="19" customHeight="1" spans="1:9">
      <c r="A22" s="199"/>
      <c r="B22" s="219"/>
      <c r="C22" s="221"/>
      <c r="D22" s="223" t="s">
        <v>246</v>
      </c>
      <c r="E22" s="227" t="s">
        <v>247</v>
      </c>
      <c r="F22" s="199" t="s">
        <v>123</v>
      </c>
      <c r="G22" s="199">
        <v>1</v>
      </c>
      <c r="H22" s="199">
        <v>1</v>
      </c>
      <c r="I22" s="243"/>
    </row>
    <row r="23" s="191" customFormat="1" ht="19" customHeight="1" spans="1:9">
      <c r="A23" s="199"/>
      <c r="B23" s="219"/>
      <c r="C23" s="222" t="s">
        <v>248</v>
      </c>
      <c r="D23" s="223" t="s">
        <v>142</v>
      </c>
      <c r="E23" s="227" t="s">
        <v>143</v>
      </c>
      <c r="F23" s="199" t="s">
        <v>123</v>
      </c>
      <c r="G23" s="199">
        <v>2</v>
      </c>
      <c r="H23" s="199">
        <v>2</v>
      </c>
      <c r="I23" s="243"/>
    </row>
    <row r="24" s="191" customFormat="1" ht="19" customHeight="1" spans="1:9">
      <c r="A24" s="199"/>
      <c r="B24" s="219"/>
      <c r="C24" s="219"/>
      <c r="D24" s="223" t="s">
        <v>144</v>
      </c>
      <c r="E24" s="227" t="s">
        <v>145</v>
      </c>
      <c r="F24" s="199" t="s">
        <v>123</v>
      </c>
      <c r="G24" s="199">
        <v>2</v>
      </c>
      <c r="H24" s="199">
        <v>2</v>
      </c>
      <c r="I24" s="243"/>
    </row>
    <row r="25" s="191" customFormat="1" ht="19" customHeight="1" spans="1:9">
      <c r="A25" s="199"/>
      <c r="B25" s="219"/>
      <c r="C25" s="219"/>
      <c r="D25" s="223" t="s">
        <v>249</v>
      </c>
      <c r="E25" s="227" t="s">
        <v>245</v>
      </c>
      <c r="F25" s="199" t="s">
        <v>123</v>
      </c>
      <c r="G25" s="199">
        <v>1</v>
      </c>
      <c r="H25" s="199">
        <v>1</v>
      </c>
      <c r="I25" s="243"/>
    </row>
    <row r="26" s="191" customFormat="1" ht="19" customHeight="1" spans="1:9">
      <c r="A26" s="199"/>
      <c r="B26" s="219"/>
      <c r="C26" s="221"/>
      <c r="D26" s="223" t="s">
        <v>250</v>
      </c>
      <c r="E26" s="226">
        <v>1</v>
      </c>
      <c r="F26" s="226">
        <v>1</v>
      </c>
      <c r="G26" s="199">
        <v>10</v>
      </c>
      <c r="H26" s="199">
        <v>10</v>
      </c>
      <c r="I26" s="243"/>
    </row>
    <row r="27" s="192" customFormat="1" ht="19" customHeight="1" spans="1:9">
      <c r="A27" s="199"/>
      <c r="B27" s="220" t="s">
        <v>327</v>
      </c>
      <c r="C27" s="228" t="s">
        <v>155</v>
      </c>
      <c r="D27" s="229" t="s">
        <v>425</v>
      </c>
      <c r="E27" s="230" t="s">
        <v>308</v>
      </c>
      <c r="F27" s="199" t="s">
        <v>123</v>
      </c>
      <c r="G27" s="199">
        <v>8</v>
      </c>
      <c r="H27" s="199">
        <v>8</v>
      </c>
      <c r="I27" s="244"/>
    </row>
    <row r="28" s="192" customFormat="1" ht="19" customHeight="1" spans="1:9">
      <c r="A28" s="199"/>
      <c r="B28" s="213"/>
      <c r="C28" s="228"/>
      <c r="D28" s="229" t="s">
        <v>426</v>
      </c>
      <c r="E28" s="230" t="s">
        <v>427</v>
      </c>
      <c r="F28" s="230" t="s">
        <v>427</v>
      </c>
      <c r="G28" s="199">
        <v>2</v>
      </c>
      <c r="H28" s="199">
        <v>0</v>
      </c>
      <c r="I28" s="223" t="s">
        <v>428</v>
      </c>
    </row>
    <row r="29" s="192" customFormat="1" ht="19" customHeight="1" spans="1:9">
      <c r="A29" s="199"/>
      <c r="B29" s="213"/>
      <c r="C29" s="228"/>
      <c r="D29" s="229" t="s">
        <v>429</v>
      </c>
      <c r="E29" s="230" t="s">
        <v>308</v>
      </c>
      <c r="F29" s="199" t="s">
        <v>430</v>
      </c>
      <c r="G29" s="199">
        <v>1</v>
      </c>
      <c r="H29" s="199">
        <v>0</v>
      </c>
      <c r="I29" s="223" t="s">
        <v>428</v>
      </c>
    </row>
    <row r="30" s="192" customFormat="1" ht="19" customHeight="1" spans="1:9">
      <c r="A30" s="199"/>
      <c r="B30" s="213"/>
      <c r="C30" s="228" t="s">
        <v>173</v>
      </c>
      <c r="D30" s="229" t="s">
        <v>431</v>
      </c>
      <c r="E30" s="230" t="s">
        <v>432</v>
      </c>
      <c r="F30" s="230" t="s">
        <v>432</v>
      </c>
      <c r="G30" s="199">
        <v>6</v>
      </c>
      <c r="H30" s="199">
        <v>6</v>
      </c>
      <c r="I30" s="244"/>
    </row>
    <row r="31" s="192" customFormat="1" ht="19" customHeight="1" spans="1:9">
      <c r="A31" s="199"/>
      <c r="B31" s="213"/>
      <c r="C31" s="228"/>
      <c r="D31" s="229" t="s">
        <v>433</v>
      </c>
      <c r="E31" s="230" t="s">
        <v>432</v>
      </c>
      <c r="F31" s="230" t="s">
        <v>432</v>
      </c>
      <c r="G31" s="199">
        <v>6</v>
      </c>
      <c r="H31" s="199">
        <v>6</v>
      </c>
      <c r="I31" s="244"/>
    </row>
    <row r="32" s="192" customFormat="1" ht="19" customHeight="1" spans="1:9">
      <c r="A32" s="199"/>
      <c r="B32" s="213"/>
      <c r="C32" s="228" t="s">
        <v>179</v>
      </c>
      <c r="D32" s="229" t="s">
        <v>434</v>
      </c>
      <c r="E32" s="230" t="s">
        <v>435</v>
      </c>
      <c r="F32" s="199" t="s">
        <v>123</v>
      </c>
      <c r="G32" s="199">
        <v>6</v>
      </c>
      <c r="H32" s="199">
        <v>6</v>
      </c>
      <c r="I32" s="244"/>
    </row>
    <row r="33" s="192" customFormat="1" ht="19" customHeight="1" spans="1:9">
      <c r="A33" s="199"/>
      <c r="B33" s="213"/>
      <c r="C33" s="228" t="s">
        <v>185</v>
      </c>
      <c r="D33" s="229" t="s">
        <v>256</v>
      </c>
      <c r="E33" s="230" t="s">
        <v>432</v>
      </c>
      <c r="F33" s="230" t="s">
        <v>432</v>
      </c>
      <c r="G33" s="199">
        <v>6</v>
      </c>
      <c r="H33" s="199">
        <v>6</v>
      </c>
      <c r="I33" s="244"/>
    </row>
    <row r="34" s="192" customFormat="1" ht="19" customHeight="1" spans="1:9">
      <c r="A34" s="199"/>
      <c r="B34" s="220" t="s">
        <v>332</v>
      </c>
      <c r="C34" s="228" t="s">
        <v>259</v>
      </c>
      <c r="D34" s="229" t="s">
        <v>436</v>
      </c>
      <c r="E34" s="230" t="s">
        <v>437</v>
      </c>
      <c r="F34" s="199" t="s">
        <v>123</v>
      </c>
      <c r="G34" s="199">
        <v>8</v>
      </c>
      <c r="H34" s="199">
        <v>8</v>
      </c>
      <c r="I34" s="244"/>
    </row>
    <row r="35" s="192" customFormat="1" ht="19" customHeight="1" spans="1:9">
      <c r="A35" s="199"/>
      <c r="B35" s="213"/>
      <c r="C35" s="228" t="s">
        <v>261</v>
      </c>
      <c r="D35" s="229" t="s">
        <v>438</v>
      </c>
      <c r="E35" s="230" t="s">
        <v>439</v>
      </c>
      <c r="F35" s="199" t="s">
        <v>123</v>
      </c>
      <c r="G35" s="199">
        <v>7</v>
      </c>
      <c r="H35" s="199">
        <v>7</v>
      </c>
      <c r="I35" s="244"/>
    </row>
    <row r="36" s="192" customFormat="1" ht="19" customHeight="1" spans="1:9">
      <c r="A36" s="199"/>
      <c r="B36" s="213"/>
      <c r="C36" s="228" t="s">
        <v>264</v>
      </c>
      <c r="D36" s="229" t="s">
        <v>440</v>
      </c>
      <c r="E36" s="230" t="s">
        <v>441</v>
      </c>
      <c r="F36" s="199" t="s">
        <v>123</v>
      </c>
      <c r="G36" s="199">
        <v>5</v>
      </c>
      <c r="H36" s="199">
        <v>5</v>
      </c>
      <c r="I36" s="244"/>
    </row>
    <row r="37" s="192" customFormat="1" ht="19" customHeight="1" spans="1:9">
      <c r="A37" s="199"/>
      <c r="B37" s="213"/>
      <c r="C37" s="228" t="s">
        <v>265</v>
      </c>
      <c r="D37" s="229" t="s">
        <v>442</v>
      </c>
      <c r="E37" s="230" t="s">
        <v>443</v>
      </c>
      <c r="F37" s="199" t="s">
        <v>123</v>
      </c>
      <c r="G37" s="199">
        <v>5</v>
      </c>
      <c r="H37" s="199">
        <v>5</v>
      </c>
      <c r="I37" s="244"/>
    </row>
    <row r="38" s="192" customFormat="1" ht="19" customHeight="1" spans="1:9">
      <c r="A38" s="199"/>
      <c r="B38" s="220" t="s">
        <v>267</v>
      </c>
      <c r="C38" s="228" t="s">
        <v>268</v>
      </c>
      <c r="D38" s="229" t="s">
        <v>269</v>
      </c>
      <c r="E38" s="230" t="s">
        <v>301</v>
      </c>
      <c r="F38" s="199" t="s">
        <v>123</v>
      </c>
      <c r="G38" s="199">
        <v>10</v>
      </c>
      <c r="H38" s="199">
        <v>10</v>
      </c>
      <c r="I38" s="244"/>
    </row>
    <row r="39" s="192" customFormat="1" ht="19" customHeight="1" spans="1:9">
      <c r="A39" s="199"/>
      <c r="B39" s="218"/>
      <c r="C39" s="198"/>
      <c r="D39" s="200"/>
      <c r="E39" s="232"/>
      <c r="F39" s="199"/>
      <c r="G39" s="199"/>
      <c r="H39" s="199"/>
      <c r="I39" s="244"/>
    </row>
    <row r="40" s="191" customFormat="1" ht="16" customHeight="1" spans="1:9">
      <c r="A40" s="205" t="s">
        <v>210</v>
      </c>
      <c r="B40" s="206"/>
      <c r="C40" s="206"/>
      <c r="D40" s="206"/>
      <c r="E40" s="206"/>
      <c r="F40" s="233"/>
      <c r="G40" s="203">
        <f>SUM(G15:G39)</f>
        <v>100</v>
      </c>
      <c r="H40" s="203">
        <f>SUM(H15:H39)</f>
        <v>97</v>
      </c>
      <c r="I40" s="243"/>
    </row>
    <row r="41" s="192" customFormat="1" ht="36" customHeight="1" spans="1:9">
      <c r="A41" s="198" t="s">
        <v>211</v>
      </c>
      <c r="B41" s="234" t="s">
        <v>381</v>
      </c>
      <c r="C41" s="235"/>
      <c r="D41" s="235"/>
      <c r="E41" s="235"/>
      <c r="F41" s="235"/>
      <c r="G41" s="235"/>
      <c r="H41" s="235"/>
      <c r="I41" s="245"/>
    </row>
    <row r="42" s="192" customFormat="1" ht="18" customHeight="1" spans="1:8">
      <c r="A42" s="236"/>
      <c r="B42" s="236" t="s">
        <v>444</v>
      </c>
      <c r="C42" s="236"/>
      <c r="D42" s="237"/>
      <c r="E42" s="236"/>
      <c r="F42" s="238"/>
      <c r="G42" s="238"/>
      <c r="H42" s="238"/>
    </row>
    <row r="43" s="191" customFormat="1" ht="33" customHeight="1" spans="1:9">
      <c r="A43" s="239" t="s">
        <v>273</v>
      </c>
      <c r="B43" s="239"/>
      <c r="C43" s="239"/>
      <c r="D43" s="239"/>
      <c r="E43" s="239"/>
      <c r="F43" s="240"/>
      <c r="G43" s="240"/>
      <c r="H43" s="240"/>
      <c r="I43" s="239"/>
    </row>
    <row r="44" s="191" customFormat="1" ht="17" customHeight="1" spans="1:9">
      <c r="A44" s="241" t="s">
        <v>214</v>
      </c>
      <c r="B44" s="241"/>
      <c r="C44" s="241"/>
      <c r="D44" s="241"/>
      <c r="E44" s="241"/>
      <c r="F44" s="197"/>
      <c r="G44" s="197"/>
      <c r="H44" s="197"/>
      <c r="I44" s="241"/>
    </row>
    <row r="45" s="191" customFormat="1" ht="29" customHeight="1" spans="1:9">
      <c r="A45" s="239" t="s">
        <v>215</v>
      </c>
      <c r="B45" s="239"/>
      <c r="C45" s="239"/>
      <c r="D45" s="239"/>
      <c r="E45" s="239"/>
      <c r="F45" s="240"/>
      <c r="G45" s="240"/>
      <c r="H45" s="240"/>
      <c r="I45" s="239"/>
    </row>
    <row r="46" s="191" customFormat="1" ht="33" customHeight="1" spans="1:9">
      <c r="A46" s="239" t="s">
        <v>216</v>
      </c>
      <c r="B46" s="239"/>
      <c r="C46" s="239"/>
      <c r="D46" s="239"/>
      <c r="E46" s="239"/>
      <c r="F46" s="240"/>
      <c r="G46" s="240"/>
      <c r="H46" s="240"/>
      <c r="I46" s="239"/>
    </row>
  </sheetData>
  <mergeCells count="40">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40:F40"/>
    <mergeCell ref="B41:I41"/>
    <mergeCell ref="A43:I43"/>
    <mergeCell ref="A44:I44"/>
    <mergeCell ref="A45:I45"/>
    <mergeCell ref="A46:I46"/>
    <mergeCell ref="A6:A11"/>
    <mergeCell ref="A12:A13"/>
    <mergeCell ref="A14:A39"/>
    <mergeCell ref="B15:B19"/>
    <mergeCell ref="B20:B26"/>
    <mergeCell ref="B27:B33"/>
    <mergeCell ref="B34:B37"/>
    <mergeCell ref="B38:B39"/>
    <mergeCell ref="C15:C17"/>
    <mergeCell ref="C18:C19"/>
    <mergeCell ref="C20:C22"/>
    <mergeCell ref="C23:C26"/>
    <mergeCell ref="C27:C29"/>
    <mergeCell ref="C30:C31"/>
  </mergeCells>
  <pageMargins left="0.75" right="0.75" top="1" bottom="1" header="0.5" footer="0.5"/>
  <pageSetup paperSize="9" scale="6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view="pageBreakPreview" zoomScaleNormal="100" workbookViewId="0">
      <selection activeCell="A3" sqref="$A3:$XFD3"/>
    </sheetView>
  </sheetViews>
  <sheetFormatPr defaultColWidth="9" defaultRowHeight="13.5"/>
  <cols>
    <col min="1" max="1" width="7" customWidth="1"/>
    <col min="2" max="2" width="10.25" customWidth="1"/>
    <col min="3" max="3" width="11.5" customWidth="1"/>
    <col min="4" max="4" width="22.625" style="43" customWidth="1"/>
    <col min="5" max="6" width="15.5" customWidth="1"/>
    <col min="7" max="8" width="6.875" style="42" customWidth="1"/>
    <col min="9" max="9" width="1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249"/>
      <c r="H2" s="249"/>
    </row>
    <row r="3" s="1" customFormat="1" spans="1:9">
      <c r="A3" s="9" t="s">
        <v>219</v>
      </c>
      <c r="B3" s="9"/>
      <c r="C3" s="9" t="s">
        <v>94</v>
      </c>
      <c r="D3" s="10"/>
      <c r="E3" s="9"/>
      <c r="F3" s="9"/>
      <c r="G3" s="9"/>
      <c r="H3" s="9" t="s">
        <v>220</v>
      </c>
      <c r="I3" s="37">
        <v>45181</v>
      </c>
    </row>
    <row r="4" s="41" customFormat="1" ht="21" customHeight="1" spans="1:9">
      <c r="A4" s="46" t="s">
        <v>221</v>
      </c>
      <c r="B4" s="47" t="s">
        <v>40</v>
      </c>
      <c r="C4" s="47"/>
      <c r="D4" s="48"/>
      <c r="E4" s="47"/>
      <c r="F4" s="47"/>
      <c r="G4" s="47"/>
      <c r="H4" s="47"/>
      <c r="I4" s="47"/>
    </row>
    <row r="5" s="41" customFormat="1" ht="21" customHeight="1" spans="1:9">
      <c r="A5" s="49" t="s">
        <v>222</v>
      </c>
      <c r="B5" s="47" t="s">
        <v>94</v>
      </c>
      <c r="C5" s="47"/>
      <c r="D5" s="48"/>
      <c r="E5" s="50"/>
      <c r="F5" s="47" t="s">
        <v>223</v>
      </c>
      <c r="G5" s="47" t="s">
        <v>445</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20000000</v>
      </c>
      <c r="E7" s="58">
        <f t="shared" si="0"/>
        <v>0</v>
      </c>
      <c r="F7" s="58">
        <f t="shared" si="0"/>
        <v>20000000</v>
      </c>
      <c r="G7" s="59">
        <f>F7/(D7+E7)</f>
        <v>1</v>
      </c>
      <c r="H7" s="60"/>
      <c r="I7" s="92"/>
    </row>
    <row r="8" customFormat="1" ht="18" customHeight="1" spans="1:9">
      <c r="A8" s="56"/>
      <c r="B8" s="61" t="s">
        <v>230</v>
      </c>
      <c r="C8" s="61"/>
      <c r="D8" s="57">
        <f t="shared" ref="D8:F8" si="1">D9+D10</f>
        <v>20000000</v>
      </c>
      <c r="E8" s="58">
        <f t="shared" si="1"/>
        <v>0</v>
      </c>
      <c r="F8" s="58">
        <f t="shared" si="1"/>
        <v>20000000</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v>20000000</v>
      </c>
      <c r="E10" s="65"/>
      <c r="F10" s="66">
        <v>20000000</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61" customHeight="1" spans="1:9">
      <c r="A13" s="62"/>
      <c r="B13" s="48" t="s">
        <v>446</v>
      </c>
      <c r="C13" s="48"/>
      <c r="D13" s="48"/>
      <c r="E13" s="48"/>
      <c r="F13" s="48" t="s">
        <v>447</v>
      </c>
      <c r="G13" s="48"/>
      <c r="H13" s="48"/>
      <c r="I13" s="48"/>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47" t="s">
        <v>123</v>
      </c>
      <c r="G15" s="47">
        <v>2</v>
      </c>
      <c r="H15" s="47">
        <v>2</v>
      </c>
      <c r="I15" s="252"/>
    </row>
    <row r="16" customFormat="1" ht="38" customHeight="1" spans="1:9">
      <c r="A16" s="47"/>
      <c r="B16" s="68"/>
      <c r="C16" s="68"/>
      <c r="D16" s="72" t="s">
        <v>121</v>
      </c>
      <c r="E16" s="26" t="s">
        <v>122</v>
      </c>
      <c r="F16" s="48" t="s">
        <v>198</v>
      </c>
      <c r="G16" s="47">
        <v>2</v>
      </c>
      <c r="H16" s="47">
        <v>1.8</v>
      </c>
      <c r="I16" s="48" t="s">
        <v>448</v>
      </c>
    </row>
    <row r="17" customFormat="1" ht="35" customHeight="1" spans="1:9">
      <c r="A17" s="47"/>
      <c r="B17" s="68"/>
      <c r="C17" s="70"/>
      <c r="D17" s="72" t="s">
        <v>124</v>
      </c>
      <c r="E17" s="26" t="s">
        <v>125</v>
      </c>
      <c r="F17" s="48" t="s">
        <v>198</v>
      </c>
      <c r="G17" s="47">
        <v>2</v>
      </c>
      <c r="H17" s="47">
        <v>1.8</v>
      </c>
      <c r="I17" s="48" t="s">
        <v>448</v>
      </c>
    </row>
    <row r="18" customFormat="1" ht="19" customHeight="1" spans="1:9">
      <c r="A18" s="47"/>
      <c r="B18" s="68"/>
      <c r="C18" s="71" t="s">
        <v>239</v>
      </c>
      <c r="D18" s="72" t="s">
        <v>240</v>
      </c>
      <c r="E18" s="74">
        <v>1</v>
      </c>
      <c r="F18" s="75">
        <v>1</v>
      </c>
      <c r="G18" s="47">
        <v>2</v>
      </c>
      <c r="H18" s="47">
        <v>2</v>
      </c>
      <c r="I18" s="47"/>
    </row>
    <row r="19" customFormat="1" ht="19" customHeight="1" spans="1:9">
      <c r="A19" s="47"/>
      <c r="B19" s="68"/>
      <c r="C19" s="70"/>
      <c r="D19" s="72" t="s">
        <v>241</v>
      </c>
      <c r="E19" s="76">
        <v>1</v>
      </c>
      <c r="F19" s="75">
        <v>1</v>
      </c>
      <c r="G19" s="47">
        <v>2</v>
      </c>
      <c r="H19" s="47">
        <v>2</v>
      </c>
      <c r="I19" s="47"/>
    </row>
    <row r="20" customFormat="1" ht="24" customHeight="1" spans="1:9">
      <c r="A20" s="47"/>
      <c r="B20" s="69" t="s">
        <v>242</v>
      </c>
      <c r="C20" s="71" t="s">
        <v>243</v>
      </c>
      <c r="D20" s="72" t="s">
        <v>142</v>
      </c>
      <c r="E20" s="77" t="s">
        <v>143</v>
      </c>
      <c r="F20" s="48" t="s">
        <v>198</v>
      </c>
      <c r="G20" s="47">
        <v>2</v>
      </c>
      <c r="H20" s="47">
        <v>1.7</v>
      </c>
      <c r="I20" s="47" t="s">
        <v>449</v>
      </c>
    </row>
    <row r="21" customFormat="1" ht="30" customHeight="1" spans="1:9">
      <c r="A21" s="47"/>
      <c r="B21" s="68"/>
      <c r="C21" s="68"/>
      <c r="D21" s="72" t="s">
        <v>244</v>
      </c>
      <c r="E21" s="77" t="s">
        <v>245</v>
      </c>
      <c r="F21" s="47" t="s">
        <v>123</v>
      </c>
      <c r="G21" s="47">
        <v>2</v>
      </c>
      <c r="H21" s="47">
        <v>2</v>
      </c>
      <c r="I21" s="47"/>
    </row>
    <row r="22" customFormat="1" ht="18" customHeight="1" spans="1:9">
      <c r="A22" s="47"/>
      <c r="B22" s="68"/>
      <c r="C22" s="70"/>
      <c r="D22" s="72" t="s">
        <v>246</v>
      </c>
      <c r="E22" s="77" t="s">
        <v>247</v>
      </c>
      <c r="F22" s="47" t="s">
        <v>123</v>
      </c>
      <c r="G22" s="47">
        <v>1</v>
      </c>
      <c r="H22" s="47">
        <v>1</v>
      </c>
      <c r="I22" s="47"/>
    </row>
    <row r="23" customFormat="1" ht="19" customHeight="1" spans="1:9">
      <c r="A23" s="47"/>
      <c r="B23" s="68"/>
      <c r="C23" s="71" t="s">
        <v>248</v>
      </c>
      <c r="D23" s="72" t="s">
        <v>142</v>
      </c>
      <c r="E23" s="77" t="s">
        <v>143</v>
      </c>
      <c r="F23" s="47" t="s">
        <v>123</v>
      </c>
      <c r="G23" s="47">
        <v>2</v>
      </c>
      <c r="H23" s="47">
        <v>2</v>
      </c>
      <c r="I23" s="47"/>
    </row>
    <row r="24" customFormat="1" ht="19" customHeight="1" spans="1:9">
      <c r="A24" s="47"/>
      <c r="B24" s="68"/>
      <c r="C24" s="68"/>
      <c r="D24" s="72" t="s">
        <v>144</v>
      </c>
      <c r="E24" s="77" t="s">
        <v>145</v>
      </c>
      <c r="F24" s="47" t="s">
        <v>123</v>
      </c>
      <c r="G24" s="47">
        <v>2</v>
      </c>
      <c r="H24" s="47">
        <v>2</v>
      </c>
      <c r="I24" s="47"/>
    </row>
    <row r="25" customFormat="1" ht="19" customHeight="1" spans="1:9">
      <c r="A25" s="47"/>
      <c r="B25" s="68"/>
      <c r="C25" s="68"/>
      <c r="D25" s="72" t="s">
        <v>249</v>
      </c>
      <c r="E25" s="77" t="s">
        <v>245</v>
      </c>
      <c r="F25" s="47" t="s">
        <v>123</v>
      </c>
      <c r="G25" s="47">
        <v>1</v>
      </c>
      <c r="H25" s="47">
        <v>1</v>
      </c>
      <c r="I25" s="47"/>
    </row>
    <row r="26" customFormat="1" ht="19" customHeight="1" spans="1:9">
      <c r="A26" s="47"/>
      <c r="B26" s="68"/>
      <c r="C26" s="70"/>
      <c r="D26" s="72" t="s">
        <v>250</v>
      </c>
      <c r="E26" s="76">
        <v>1</v>
      </c>
      <c r="F26" s="75">
        <v>1</v>
      </c>
      <c r="G26" s="47">
        <v>10</v>
      </c>
      <c r="H26" s="47">
        <v>10</v>
      </c>
      <c r="I26" s="47"/>
    </row>
    <row r="27" s="41" customFormat="1" ht="19" customHeight="1" spans="1:9">
      <c r="A27" s="47"/>
      <c r="B27" s="69" t="s">
        <v>327</v>
      </c>
      <c r="C27" s="15" t="s">
        <v>155</v>
      </c>
      <c r="D27" s="29" t="s">
        <v>450</v>
      </c>
      <c r="E27" s="30" t="s">
        <v>451</v>
      </c>
      <c r="F27" s="47" t="s">
        <v>123</v>
      </c>
      <c r="G27" s="47">
        <v>5</v>
      </c>
      <c r="H27" s="47">
        <v>5</v>
      </c>
      <c r="I27" s="253"/>
    </row>
    <row r="28" s="41" customFormat="1" ht="19" customHeight="1" spans="1:9">
      <c r="A28" s="47"/>
      <c r="B28" s="62"/>
      <c r="C28" s="15"/>
      <c r="D28" s="29" t="s">
        <v>452</v>
      </c>
      <c r="E28" s="30" t="s">
        <v>453</v>
      </c>
      <c r="F28" s="47" t="s">
        <v>123</v>
      </c>
      <c r="G28" s="47">
        <v>5</v>
      </c>
      <c r="H28" s="47">
        <v>5</v>
      </c>
      <c r="I28" s="253"/>
    </row>
    <row r="29" s="41" customFormat="1" ht="19" customHeight="1" spans="1:9">
      <c r="A29" s="47"/>
      <c r="B29" s="62"/>
      <c r="C29" s="15"/>
      <c r="D29" s="29" t="s">
        <v>454</v>
      </c>
      <c r="E29" s="30" t="s">
        <v>308</v>
      </c>
      <c r="F29" s="47" t="s">
        <v>308</v>
      </c>
      <c r="G29" s="47">
        <v>5</v>
      </c>
      <c r="H29" s="47">
        <v>5</v>
      </c>
      <c r="I29" s="253"/>
    </row>
    <row r="30" s="41" customFormat="1" ht="19" customHeight="1" spans="1:9">
      <c r="A30" s="47"/>
      <c r="B30" s="62"/>
      <c r="C30" s="15"/>
      <c r="D30" s="29" t="s">
        <v>455</v>
      </c>
      <c r="E30" s="30" t="s">
        <v>456</v>
      </c>
      <c r="F30" s="47" t="s">
        <v>123</v>
      </c>
      <c r="G30" s="47">
        <v>4</v>
      </c>
      <c r="H30" s="47">
        <v>4</v>
      </c>
      <c r="I30" s="253"/>
    </row>
    <row r="31" s="41" customFormat="1" ht="19" customHeight="1" spans="1:9">
      <c r="A31" s="47"/>
      <c r="B31" s="62"/>
      <c r="C31" s="15"/>
      <c r="D31" s="29" t="s">
        <v>457</v>
      </c>
      <c r="E31" s="30" t="s">
        <v>458</v>
      </c>
      <c r="F31" s="47" t="s">
        <v>123</v>
      </c>
      <c r="G31" s="47">
        <v>4</v>
      </c>
      <c r="H31" s="47">
        <v>4</v>
      </c>
      <c r="I31" s="253"/>
    </row>
    <row r="32" s="41" customFormat="1" ht="19" customHeight="1" spans="1:9">
      <c r="A32" s="47"/>
      <c r="B32" s="62"/>
      <c r="C32" s="15" t="s">
        <v>173</v>
      </c>
      <c r="D32" s="29" t="s">
        <v>330</v>
      </c>
      <c r="E32" s="30" t="s">
        <v>459</v>
      </c>
      <c r="F32" s="47" t="s">
        <v>123</v>
      </c>
      <c r="G32" s="47">
        <v>4</v>
      </c>
      <c r="H32" s="47">
        <v>4</v>
      </c>
      <c r="I32" s="253"/>
    </row>
    <row r="33" s="41" customFormat="1" ht="33" customHeight="1" spans="1:9">
      <c r="A33" s="47"/>
      <c r="B33" s="62"/>
      <c r="C33" s="15" t="s">
        <v>179</v>
      </c>
      <c r="D33" s="29" t="s">
        <v>460</v>
      </c>
      <c r="E33" s="145" t="s">
        <v>461</v>
      </c>
      <c r="F33" s="47" t="s">
        <v>123</v>
      </c>
      <c r="G33" s="47">
        <v>4</v>
      </c>
      <c r="H33" s="47">
        <v>4</v>
      </c>
      <c r="I33" s="253"/>
    </row>
    <row r="34" s="41" customFormat="1" ht="19" customHeight="1" spans="1:9">
      <c r="A34" s="47"/>
      <c r="B34" s="62"/>
      <c r="C34" s="15" t="s">
        <v>185</v>
      </c>
      <c r="D34" s="29" t="s">
        <v>256</v>
      </c>
      <c r="E34" s="76">
        <v>1</v>
      </c>
      <c r="F34" s="75">
        <v>1</v>
      </c>
      <c r="G34" s="47">
        <v>4</v>
      </c>
      <c r="H34" s="47">
        <v>4</v>
      </c>
      <c r="I34" s="253"/>
    </row>
    <row r="35" s="41" customFormat="1" ht="29" customHeight="1" spans="1:9">
      <c r="A35" s="47"/>
      <c r="B35" s="69" t="s">
        <v>332</v>
      </c>
      <c r="C35" s="15" t="s">
        <v>259</v>
      </c>
      <c r="D35" s="29" t="s">
        <v>462</v>
      </c>
      <c r="E35" s="30" t="s">
        <v>463</v>
      </c>
      <c r="F35" s="48" t="s">
        <v>198</v>
      </c>
      <c r="G35" s="47">
        <v>9</v>
      </c>
      <c r="H35" s="47">
        <v>8.8</v>
      </c>
      <c r="I35" s="254" t="s">
        <v>464</v>
      </c>
    </row>
    <row r="36" s="41" customFormat="1" ht="29" customHeight="1" spans="1:9">
      <c r="A36" s="47"/>
      <c r="B36" s="62"/>
      <c r="C36" s="15" t="s">
        <v>261</v>
      </c>
      <c r="D36" s="29" t="s">
        <v>465</v>
      </c>
      <c r="E36" s="30" t="s">
        <v>439</v>
      </c>
      <c r="F36" s="48" t="s">
        <v>198</v>
      </c>
      <c r="G36" s="47">
        <v>9</v>
      </c>
      <c r="H36" s="47">
        <v>8.4</v>
      </c>
      <c r="I36" s="254" t="s">
        <v>464</v>
      </c>
    </row>
    <row r="37" s="41" customFormat="1" ht="19" customHeight="1" spans="1:9">
      <c r="A37" s="47"/>
      <c r="B37" s="62"/>
      <c r="C37" s="15" t="s">
        <v>264</v>
      </c>
      <c r="D37" s="29" t="s">
        <v>260</v>
      </c>
      <c r="E37" s="30" t="s">
        <v>260</v>
      </c>
      <c r="F37" s="47"/>
      <c r="G37" s="47"/>
      <c r="H37" s="47"/>
      <c r="I37" s="253"/>
    </row>
    <row r="38" s="41" customFormat="1" ht="28" customHeight="1" spans="1:9">
      <c r="A38" s="47"/>
      <c r="B38" s="62"/>
      <c r="C38" s="15" t="s">
        <v>265</v>
      </c>
      <c r="D38" s="29" t="s">
        <v>440</v>
      </c>
      <c r="E38" s="30" t="s">
        <v>441</v>
      </c>
      <c r="F38" s="48" t="s">
        <v>198</v>
      </c>
      <c r="G38" s="47">
        <v>7</v>
      </c>
      <c r="H38" s="47">
        <v>6</v>
      </c>
      <c r="I38" s="254" t="s">
        <v>466</v>
      </c>
    </row>
    <row r="39" s="41" customFormat="1" ht="32" customHeight="1" spans="1:9">
      <c r="A39" s="47"/>
      <c r="B39" s="69" t="s">
        <v>267</v>
      </c>
      <c r="C39" s="15" t="s">
        <v>268</v>
      </c>
      <c r="D39" s="29" t="s">
        <v>269</v>
      </c>
      <c r="E39" s="30" t="s">
        <v>301</v>
      </c>
      <c r="F39" s="75">
        <v>0.89</v>
      </c>
      <c r="G39" s="47">
        <v>10</v>
      </c>
      <c r="H39" s="47">
        <v>9</v>
      </c>
      <c r="I39" s="254" t="s">
        <v>467</v>
      </c>
    </row>
    <row r="40" s="41" customFormat="1" ht="19" customHeight="1" spans="1:9">
      <c r="A40" s="47"/>
      <c r="B40" s="67"/>
      <c r="C40" s="50"/>
      <c r="D40" s="48"/>
      <c r="E40" s="84"/>
      <c r="F40" s="50"/>
      <c r="G40" s="47"/>
      <c r="H40" s="47"/>
      <c r="I40" s="95"/>
    </row>
    <row r="41" ht="16" customHeight="1" spans="1:9">
      <c r="A41" s="54" t="s">
        <v>210</v>
      </c>
      <c r="B41" s="55"/>
      <c r="C41" s="55"/>
      <c r="D41" s="55"/>
      <c r="E41" s="55"/>
      <c r="F41" s="85"/>
      <c r="G41" s="52">
        <f>SUM(G15:G40)</f>
        <v>100</v>
      </c>
      <c r="H41" s="52">
        <f>SUM(H15:H40)</f>
        <v>96.5</v>
      </c>
      <c r="I41" s="94"/>
    </row>
    <row r="42" s="41" customFormat="1" ht="36" customHeight="1" spans="1:9">
      <c r="A42" s="46" t="s">
        <v>211</v>
      </c>
      <c r="B42" s="86" t="s">
        <v>468</v>
      </c>
      <c r="C42" s="87"/>
      <c r="D42" s="87"/>
      <c r="E42" s="87"/>
      <c r="F42" s="87"/>
      <c r="G42" s="87"/>
      <c r="H42" s="87"/>
      <c r="I42" s="96"/>
    </row>
    <row r="43" s="41" customFormat="1" ht="18" customHeight="1" spans="1:8">
      <c r="A43" s="88"/>
      <c r="B43" s="88" t="s">
        <v>272</v>
      </c>
      <c r="C43" s="88" t="s">
        <v>469</v>
      </c>
      <c r="D43" s="89"/>
      <c r="E43" s="88"/>
      <c r="F43" s="88"/>
      <c r="G43" s="250"/>
      <c r="H43" s="250"/>
    </row>
    <row r="44" ht="33" customHeight="1" spans="1:9">
      <c r="A44" s="90" t="s">
        <v>273</v>
      </c>
      <c r="B44" s="90"/>
      <c r="C44" s="90"/>
      <c r="D44" s="90"/>
      <c r="E44" s="90"/>
      <c r="F44" s="90"/>
      <c r="G44" s="251"/>
      <c r="H44" s="251"/>
      <c r="I44" s="90"/>
    </row>
    <row r="45" ht="17" customHeight="1" spans="1:9">
      <c r="A45" s="91" t="s">
        <v>214</v>
      </c>
      <c r="B45" s="91"/>
      <c r="C45" s="91"/>
      <c r="D45" s="91"/>
      <c r="E45" s="91"/>
      <c r="F45" s="91"/>
      <c r="G45" s="249"/>
      <c r="H45" s="249"/>
      <c r="I45" s="91"/>
    </row>
    <row r="46" ht="29" customHeight="1" spans="1:9">
      <c r="A46" s="90" t="s">
        <v>215</v>
      </c>
      <c r="B46" s="90"/>
      <c r="C46" s="90"/>
      <c r="D46" s="90"/>
      <c r="E46" s="90"/>
      <c r="F46" s="90"/>
      <c r="G46" s="251"/>
      <c r="H46" s="251"/>
      <c r="I46" s="90"/>
    </row>
    <row r="47" ht="33" customHeight="1" spans="1:9">
      <c r="A47" s="90" t="s">
        <v>216</v>
      </c>
      <c r="B47" s="90"/>
      <c r="C47" s="90"/>
      <c r="D47" s="90"/>
      <c r="E47" s="90"/>
      <c r="F47" s="90"/>
      <c r="G47" s="251"/>
      <c r="H47" s="251"/>
      <c r="I47" s="90"/>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41:F41"/>
    <mergeCell ref="B42:I42"/>
    <mergeCell ref="A44:I44"/>
    <mergeCell ref="A45:I45"/>
    <mergeCell ref="A46:I46"/>
    <mergeCell ref="A47:I47"/>
    <mergeCell ref="A6:A11"/>
    <mergeCell ref="A12:A13"/>
    <mergeCell ref="A14:A40"/>
    <mergeCell ref="B15:B19"/>
    <mergeCell ref="B20:B26"/>
    <mergeCell ref="B27:B34"/>
    <mergeCell ref="B35:B38"/>
    <mergeCell ref="B39:B40"/>
    <mergeCell ref="C15:C17"/>
    <mergeCell ref="C18:C19"/>
    <mergeCell ref="C20:C22"/>
    <mergeCell ref="C23:C26"/>
    <mergeCell ref="C27:C31"/>
  </mergeCells>
  <pageMargins left="0.75" right="0.75" top="1" bottom="1" header="0.5" footer="0.5"/>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5"/>
  <sheetViews>
    <sheetView view="pageBreakPreview" zoomScaleNormal="100" topLeftCell="A2" workbookViewId="0">
      <selection activeCell="D22" sqref="D22:E22"/>
    </sheetView>
  </sheetViews>
  <sheetFormatPr defaultColWidth="9" defaultRowHeight="13.5"/>
  <cols>
    <col min="1" max="1" width="7" customWidth="1"/>
    <col min="2" max="2" width="9.25" style="43" customWidth="1"/>
    <col min="3" max="3" width="11.875" customWidth="1"/>
    <col min="4" max="5" width="13.5" customWidth="1"/>
    <col min="6" max="6" width="13.5" style="42" customWidth="1"/>
    <col min="7" max="7" width="14.25" customWidth="1"/>
    <col min="8" max="8" width="7.375" style="42" customWidth="1"/>
    <col min="9" max="9" width="7.375" customWidth="1"/>
    <col min="10" max="10" width="25" customWidth="1"/>
  </cols>
  <sheetData>
    <row r="1" customFormat="1" hidden="1" spans="2:8">
      <c r="B1" s="43"/>
      <c r="F1" s="42"/>
      <c r="H1" s="42"/>
    </row>
    <row r="2" customFormat="1" ht="29" customHeight="1" spans="1:10">
      <c r="A2" s="270" t="s">
        <v>89</v>
      </c>
      <c r="B2" s="271"/>
      <c r="C2" s="270"/>
      <c r="D2" s="270"/>
      <c r="E2" s="270"/>
      <c r="F2" s="270"/>
      <c r="G2" s="270"/>
      <c r="H2" s="270"/>
      <c r="I2" s="270"/>
      <c r="J2" s="270"/>
    </row>
    <row r="3" customFormat="1" ht="14.25" spans="1:10">
      <c r="A3" s="272" t="s">
        <v>90</v>
      </c>
      <c r="B3" s="272"/>
      <c r="C3" s="272"/>
      <c r="D3" s="272"/>
      <c r="E3" s="272"/>
      <c r="F3" s="272"/>
      <c r="G3" s="272"/>
      <c r="H3" s="272"/>
      <c r="I3" s="272"/>
      <c r="J3" s="272"/>
    </row>
    <row r="4" s="41" customFormat="1" ht="15" customHeight="1" spans="1:10">
      <c r="A4" s="88" t="s">
        <v>91</v>
      </c>
      <c r="B4" s="89"/>
      <c r="C4" s="88"/>
      <c r="D4" s="88"/>
      <c r="E4" s="88"/>
      <c r="F4" s="250"/>
      <c r="G4" s="88"/>
      <c r="I4" s="88"/>
      <c r="J4" s="295" t="s">
        <v>92</v>
      </c>
    </row>
    <row r="5" s="41" customFormat="1" ht="15" customHeight="1" spans="1:10">
      <c r="A5" s="47" t="s">
        <v>93</v>
      </c>
      <c r="B5" s="48"/>
      <c r="C5" s="47" t="s">
        <v>94</v>
      </c>
      <c r="D5" s="47"/>
      <c r="E5" s="47"/>
      <c r="F5" s="47"/>
      <c r="G5" s="47"/>
      <c r="H5" s="47"/>
      <c r="I5" s="47"/>
      <c r="J5" s="47"/>
    </row>
    <row r="6" customFormat="1" ht="30" customHeight="1" spans="1:10">
      <c r="A6" s="273" t="s">
        <v>95</v>
      </c>
      <c r="B6" s="274"/>
      <c r="C6" s="52" t="s">
        <v>96</v>
      </c>
      <c r="D6" s="52" t="s">
        <v>97</v>
      </c>
      <c r="E6" s="52"/>
      <c r="F6" s="55" t="s">
        <v>98</v>
      </c>
      <c r="G6" s="85"/>
      <c r="H6" s="54" t="s">
        <v>99</v>
      </c>
      <c r="I6" s="55"/>
      <c r="J6" s="85"/>
    </row>
    <row r="7" customFormat="1" ht="14" customHeight="1" spans="1:10">
      <c r="A7" s="275"/>
      <c r="B7" s="276"/>
      <c r="C7" s="277" t="s">
        <v>100</v>
      </c>
      <c r="D7" s="278">
        <f>D8+D9+D10</f>
        <v>153589645.52</v>
      </c>
      <c r="E7" s="58"/>
      <c r="F7" s="278">
        <f>F8+F9+F10</f>
        <v>139064378.98</v>
      </c>
      <c r="G7" s="58"/>
      <c r="H7" s="59">
        <f>F7/D7</f>
        <v>0.905428087350403</v>
      </c>
      <c r="I7" s="60"/>
      <c r="J7" s="92"/>
    </row>
    <row r="8" s="41" customFormat="1" ht="14" customHeight="1" spans="1:10">
      <c r="A8" s="279"/>
      <c r="B8" s="280"/>
      <c r="C8" s="281" t="s">
        <v>101</v>
      </c>
      <c r="D8" s="282">
        <f>1153415.67+5477015.79</f>
        <v>6630431.46</v>
      </c>
      <c r="E8" s="283"/>
      <c r="F8" s="278">
        <v>6507322.16</v>
      </c>
      <c r="G8" s="58"/>
      <c r="H8" s="86" t="s">
        <v>102</v>
      </c>
      <c r="I8" s="87"/>
      <c r="J8" s="96"/>
    </row>
    <row r="9" s="41" customFormat="1" ht="14" customHeight="1" spans="1:10">
      <c r="A9" s="279"/>
      <c r="B9" s="280"/>
      <c r="C9" s="281" t="s">
        <v>103</v>
      </c>
      <c r="D9" s="282">
        <f>22103000.08+124856213.98</f>
        <v>146959214.06</v>
      </c>
      <c r="E9" s="283"/>
      <c r="F9" s="278">
        <v>132557056.82</v>
      </c>
      <c r="G9" s="58"/>
      <c r="H9" s="86" t="s">
        <v>102</v>
      </c>
      <c r="I9" s="87"/>
      <c r="J9" s="96"/>
    </row>
    <row r="10" s="41" customFormat="1" ht="14" customHeight="1" spans="1:10">
      <c r="A10" s="279"/>
      <c r="B10" s="280"/>
      <c r="C10" s="281" t="s">
        <v>104</v>
      </c>
      <c r="D10" s="282"/>
      <c r="E10" s="283"/>
      <c r="F10" s="278"/>
      <c r="G10" s="58"/>
      <c r="H10" s="86" t="s">
        <v>102</v>
      </c>
      <c r="I10" s="87"/>
      <c r="J10" s="96"/>
    </row>
    <row r="11" s="41" customFormat="1" ht="14" customHeight="1" spans="1:10">
      <c r="A11" s="69" t="s">
        <v>105</v>
      </c>
      <c r="B11" s="185" t="s">
        <v>106</v>
      </c>
      <c r="C11" s="186"/>
      <c r="D11" s="186"/>
      <c r="E11" s="189"/>
      <c r="F11" s="86" t="s">
        <v>107</v>
      </c>
      <c r="G11" s="87"/>
      <c r="H11" s="87"/>
      <c r="I11" s="87"/>
      <c r="J11" s="96"/>
    </row>
    <row r="12" s="41" customFormat="1" ht="34" customHeight="1" spans="1:10">
      <c r="A12" s="62"/>
      <c r="B12" s="179" t="s">
        <v>108</v>
      </c>
      <c r="C12" s="179"/>
      <c r="D12" s="179"/>
      <c r="E12" s="179"/>
      <c r="F12" s="179" t="s">
        <v>109</v>
      </c>
      <c r="G12" s="179"/>
      <c r="H12" s="179"/>
      <c r="I12" s="179"/>
      <c r="J12" s="179"/>
    </row>
    <row r="13" s="41" customFormat="1" ht="14" customHeight="1" spans="1:10">
      <c r="A13" s="71" t="s">
        <v>110</v>
      </c>
      <c r="B13" s="67" t="s">
        <v>111</v>
      </c>
      <c r="C13" s="70" t="s">
        <v>112</v>
      </c>
      <c r="D13" s="284" t="s">
        <v>113</v>
      </c>
      <c r="E13" s="285"/>
      <c r="F13" s="70" t="s">
        <v>114</v>
      </c>
      <c r="G13" s="70" t="s">
        <v>115</v>
      </c>
      <c r="H13" s="70" t="s">
        <v>116</v>
      </c>
      <c r="I13" s="70" t="s">
        <v>117</v>
      </c>
      <c r="J13" s="125" t="s">
        <v>118</v>
      </c>
    </row>
    <row r="14" s="41" customFormat="1" ht="14" customHeight="1" spans="1:10">
      <c r="A14" s="68"/>
      <c r="B14" s="48" t="s">
        <v>119</v>
      </c>
      <c r="C14" s="47" t="s">
        <v>120</v>
      </c>
      <c r="D14" s="63" t="s">
        <v>121</v>
      </c>
      <c r="E14" s="63"/>
      <c r="F14" s="47" t="s">
        <v>122</v>
      </c>
      <c r="G14" s="47" t="s">
        <v>123</v>
      </c>
      <c r="H14" s="47">
        <v>2</v>
      </c>
      <c r="I14" s="47">
        <v>2</v>
      </c>
      <c r="J14" s="102"/>
    </row>
    <row r="15" s="41" customFormat="1" ht="14" customHeight="1" spans="1:10">
      <c r="A15" s="68"/>
      <c r="B15" s="48"/>
      <c r="C15" s="47"/>
      <c r="D15" s="63" t="s">
        <v>124</v>
      </c>
      <c r="E15" s="63"/>
      <c r="F15" s="47" t="s">
        <v>125</v>
      </c>
      <c r="G15" s="47" t="s">
        <v>123</v>
      </c>
      <c r="H15" s="47">
        <v>2</v>
      </c>
      <c r="I15" s="47">
        <v>2</v>
      </c>
      <c r="J15" s="102"/>
    </row>
    <row r="16" s="41" customFormat="1" ht="14" customHeight="1" spans="1:10">
      <c r="A16" s="68"/>
      <c r="B16" s="48"/>
      <c r="C16" s="48" t="s">
        <v>126</v>
      </c>
      <c r="D16" s="63" t="s">
        <v>127</v>
      </c>
      <c r="E16" s="63"/>
      <c r="F16" s="286" t="s">
        <v>128</v>
      </c>
      <c r="G16" s="259">
        <f>42/48</f>
        <v>0.875</v>
      </c>
      <c r="H16" s="47">
        <v>2</v>
      </c>
      <c r="I16" s="47">
        <v>2</v>
      </c>
      <c r="J16" s="102"/>
    </row>
    <row r="17" s="41" customFormat="1" ht="68" customHeight="1" spans="1:10">
      <c r="A17" s="68"/>
      <c r="B17" s="48"/>
      <c r="C17" s="48"/>
      <c r="D17" s="63" t="s">
        <v>129</v>
      </c>
      <c r="E17" s="63"/>
      <c r="F17" s="286" t="s">
        <v>128</v>
      </c>
      <c r="G17" s="259">
        <f>24.01/9.2</f>
        <v>2.60978260869565</v>
      </c>
      <c r="H17" s="47">
        <v>2</v>
      </c>
      <c r="I17" s="47">
        <v>0</v>
      </c>
      <c r="J17" s="105" t="s">
        <v>130</v>
      </c>
    </row>
    <row r="18" s="41" customFormat="1" ht="14" customHeight="1" spans="1:10">
      <c r="A18" s="68"/>
      <c r="B18" s="48"/>
      <c r="C18" s="48"/>
      <c r="D18" s="63" t="s">
        <v>131</v>
      </c>
      <c r="E18" s="63"/>
      <c r="F18" s="75">
        <v>1</v>
      </c>
      <c r="G18" s="75">
        <v>1</v>
      </c>
      <c r="H18" s="47">
        <v>2</v>
      </c>
      <c r="I18" s="47">
        <v>2</v>
      </c>
      <c r="J18" s="102"/>
    </row>
    <row r="19" s="41" customFormat="1" ht="33" customHeight="1" spans="1:10">
      <c r="A19" s="68"/>
      <c r="B19" s="69" t="s">
        <v>132</v>
      </c>
      <c r="C19" s="48" t="s">
        <v>133</v>
      </c>
      <c r="D19" s="63" t="s">
        <v>134</v>
      </c>
      <c r="E19" s="63"/>
      <c r="F19" s="75">
        <v>1</v>
      </c>
      <c r="G19" s="259">
        <f>F7/D7</f>
        <v>0.905428087350403</v>
      </c>
      <c r="H19" s="47">
        <v>1</v>
      </c>
      <c r="I19" s="47">
        <v>0.9</v>
      </c>
      <c r="J19" s="105" t="s">
        <v>135</v>
      </c>
    </row>
    <row r="20" s="41" customFormat="1" ht="33" customHeight="1" spans="1:10">
      <c r="A20" s="68"/>
      <c r="B20" s="62"/>
      <c r="C20" s="48"/>
      <c r="D20" s="63" t="s">
        <v>136</v>
      </c>
      <c r="E20" s="63"/>
      <c r="F20" s="286" t="s">
        <v>137</v>
      </c>
      <c r="G20" s="259">
        <f>(153589645.52-9434736.48)/9434736.48</f>
        <v>15.2791664447209</v>
      </c>
      <c r="H20" s="47">
        <v>1</v>
      </c>
      <c r="I20" s="47">
        <v>0</v>
      </c>
      <c r="J20" s="105" t="s">
        <v>138</v>
      </c>
    </row>
    <row r="21" s="41" customFormat="1" ht="14" customHeight="1" spans="1:10">
      <c r="A21" s="68"/>
      <c r="B21" s="62"/>
      <c r="C21" s="48"/>
      <c r="D21" s="63" t="s">
        <v>139</v>
      </c>
      <c r="E21" s="63"/>
      <c r="F21" s="286" t="s">
        <v>128</v>
      </c>
      <c r="G21" s="259">
        <f>1435446.37/3007900</f>
        <v>0.477225429701785</v>
      </c>
      <c r="H21" s="47">
        <v>1</v>
      </c>
      <c r="I21" s="47">
        <v>1</v>
      </c>
      <c r="J21" s="105"/>
    </row>
    <row r="22" s="41" customFormat="1" ht="33" customHeight="1" spans="1:10">
      <c r="A22" s="68"/>
      <c r="B22" s="62"/>
      <c r="C22" s="48"/>
      <c r="D22" s="63" t="s">
        <v>140</v>
      </c>
      <c r="E22" s="63"/>
      <c r="F22" s="75">
        <v>1</v>
      </c>
      <c r="G22" s="259">
        <f>13906.44/(2325.64+13033.3)</f>
        <v>0.905429671578898</v>
      </c>
      <c r="H22" s="47">
        <v>10</v>
      </c>
      <c r="I22" s="47">
        <v>9.05</v>
      </c>
      <c r="J22" s="105" t="s">
        <v>135</v>
      </c>
    </row>
    <row r="23" s="41" customFormat="1" ht="14" customHeight="1" spans="1:10">
      <c r="A23" s="68"/>
      <c r="B23" s="62"/>
      <c r="C23" s="47" t="s">
        <v>141</v>
      </c>
      <c r="D23" s="63" t="s">
        <v>142</v>
      </c>
      <c r="E23" s="63"/>
      <c r="F23" s="47" t="s">
        <v>143</v>
      </c>
      <c r="G23" s="47" t="s">
        <v>123</v>
      </c>
      <c r="H23" s="47">
        <v>1</v>
      </c>
      <c r="I23" s="47">
        <v>1</v>
      </c>
      <c r="J23" s="102"/>
    </row>
    <row r="24" s="41" customFormat="1" ht="14" customHeight="1" spans="1:10">
      <c r="A24" s="68"/>
      <c r="B24" s="62"/>
      <c r="C24" s="47"/>
      <c r="D24" s="63" t="s">
        <v>144</v>
      </c>
      <c r="E24" s="63"/>
      <c r="F24" s="47" t="s">
        <v>145</v>
      </c>
      <c r="G24" s="47" t="s">
        <v>123</v>
      </c>
      <c r="H24" s="47">
        <v>1</v>
      </c>
      <c r="I24" s="47">
        <v>1</v>
      </c>
      <c r="J24" s="102"/>
    </row>
    <row r="25" s="41" customFormat="1" ht="14" customHeight="1" spans="1:10">
      <c r="A25" s="68"/>
      <c r="B25" s="62"/>
      <c r="C25" s="47"/>
      <c r="D25" s="118" t="s">
        <v>146</v>
      </c>
      <c r="E25" s="118"/>
      <c r="F25" s="47" t="s">
        <v>147</v>
      </c>
      <c r="G25" s="47" t="s">
        <v>123</v>
      </c>
      <c r="H25" s="47">
        <v>1</v>
      </c>
      <c r="I25" s="47">
        <v>1</v>
      </c>
      <c r="J25" s="102"/>
    </row>
    <row r="26" s="41" customFormat="1" ht="14" customHeight="1" spans="1:10">
      <c r="A26" s="68"/>
      <c r="B26" s="62"/>
      <c r="C26" s="47"/>
      <c r="D26" s="118" t="s">
        <v>148</v>
      </c>
      <c r="E26" s="118"/>
      <c r="F26" s="47" t="s">
        <v>149</v>
      </c>
      <c r="G26" s="47" t="s">
        <v>123</v>
      </c>
      <c r="H26" s="47">
        <v>1</v>
      </c>
      <c r="I26" s="47">
        <v>1</v>
      </c>
      <c r="J26" s="102"/>
    </row>
    <row r="27" s="41" customFormat="1" ht="14" customHeight="1" spans="1:10">
      <c r="A27" s="68"/>
      <c r="B27" s="62"/>
      <c r="C27" s="71" t="s">
        <v>150</v>
      </c>
      <c r="D27" s="63" t="s">
        <v>142</v>
      </c>
      <c r="E27" s="63"/>
      <c r="F27" s="47" t="s">
        <v>143</v>
      </c>
      <c r="G27" s="47" t="s">
        <v>123</v>
      </c>
      <c r="H27" s="47">
        <v>1</v>
      </c>
      <c r="I27" s="47">
        <v>1</v>
      </c>
      <c r="J27" s="102"/>
    </row>
    <row r="28" s="41" customFormat="1" ht="14" customHeight="1" spans="1:10">
      <c r="A28" s="68"/>
      <c r="B28" s="62"/>
      <c r="C28" s="68"/>
      <c r="D28" s="63" t="s">
        <v>151</v>
      </c>
      <c r="E28" s="63"/>
      <c r="F28" s="47" t="s">
        <v>152</v>
      </c>
      <c r="G28" s="47" t="s">
        <v>123</v>
      </c>
      <c r="H28" s="47">
        <v>1</v>
      </c>
      <c r="I28" s="47">
        <v>1</v>
      </c>
      <c r="J28" s="102"/>
    </row>
    <row r="29" s="41" customFormat="1" ht="14" customHeight="1" spans="1:10">
      <c r="A29" s="68"/>
      <c r="B29" s="62"/>
      <c r="C29" s="68"/>
      <c r="D29" s="63" t="s">
        <v>153</v>
      </c>
      <c r="E29" s="63"/>
      <c r="F29" s="75">
        <v>1</v>
      </c>
      <c r="G29" s="75">
        <v>1</v>
      </c>
      <c r="H29" s="47">
        <v>1</v>
      </c>
      <c r="I29" s="47">
        <v>1</v>
      </c>
      <c r="J29" s="102"/>
    </row>
    <row r="30" s="41" customFormat="1" ht="14" customHeight="1" spans="1:10">
      <c r="A30" s="68"/>
      <c r="B30" s="48" t="s">
        <v>154</v>
      </c>
      <c r="C30" s="47" t="s">
        <v>155</v>
      </c>
      <c r="D30" s="287" t="s">
        <v>156</v>
      </c>
      <c r="E30" s="263"/>
      <c r="F30" s="47" t="s">
        <v>157</v>
      </c>
      <c r="G30" s="47" t="s">
        <v>158</v>
      </c>
      <c r="H30" s="47">
        <v>2</v>
      </c>
      <c r="I30" s="47">
        <v>2</v>
      </c>
      <c r="J30" s="46"/>
    </row>
    <row r="31" s="41" customFormat="1" ht="14" customHeight="1" spans="1:10">
      <c r="A31" s="68"/>
      <c r="B31" s="48"/>
      <c r="C31" s="47"/>
      <c r="D31" s="287" t="s">
        <v>159</v>
      </c>
      <c r="E31" s="263"/>
      <c r="F31" s="47" t="s">
        <v>160</v>
      </c>
      <c r="G31" s="47" t="s">
        <v>161</v>
      </c>
      <c r="H31" s="47">
        <v>2</v>
      </c>
      <c r="I31" s="47">
        <v>2</v>
      </c>
      <c r="J31" s="46"/>
    </row>
    <row r="32" s="41" customFormat="1" ht="14" customHeight="1" spans="1:10">
      <c r="A32" s="68"/>
      <c r="B32" s="48"/>
      <c r="C32" s="47"/>
      <c r="D32" s="287" t="s">
        <v>162</v>
      </c>
      <c r="E32" s="263"/>
      <c r="F32" s="47" t="s">
        <v>157</v>
      </c>
      <c r="G32" s="47" t="s">
        <v>163</v>
      </c>
      <c r="H32" s="47">
        <v>2</v>
      </c>
      <c r="I32" s="47">
        <v>2</v>
      </c>
      <c r="J32" s="46"/>
    </row>
    <row r="33" s="41" customFormat="1" ht="14" customHeight="1" spans="1:10">
      <c r="A33" s="68"/>
      <c r="B33" s="48"/>
      <c r="C33" s="47"/>
      <c r="D33" s="287" t="s">
        <v>164</v>
      </c>
      <c r="E33" s="263"/>
      <c r="F33" s="47" t="s">
        <v>165</v>
      </c>
      <c r="G33" s="47" t="s">
        <v>166</v>
      </c>
      <c r="H33" s="47">
        <v>2</v>
      </c>
      <c r="I33" s="47">
        <v>2</v>
      </c>
      <c r="J33" s="46"/>
    </row>
    <row r="34" s="41" customFormat="1" ht="14" customHeight="1" spans="1:10">
      <c r="A34" s="68"/>
      <c r="B34" s="48"/>
      <c r="C34" s="47"/>
      <c r="D34" s="287" t="s">
        <v>167</v>
      </c>
      <c r="E34" s="263"/>
      <c r="F34" s="47" t="s">
        <v>168</v>
      </c>
      <c r="G34" s="47">
        <v>1</v>
      </c>
      <c r="H34" s="47">
        <v>2</v>
      </c>
      <c r="I34" s="47">
        <v>2</v>
      </c>
      <c r="J34" s="46"/>
    </row>
    <row r="35" s="41" customFormat="1" ht="14" customHeight="1" spans="1:10">
      <c r="A35" s="68"/>
      <c r="B35" s="48"/>
      <c r="C35" s="47"/>
      <c r="D35" s="287" t="s">
        <v>169</v>
      </c>
      <c r="E35" s="263"/>
      <c r="F35" s="47" t="s">
        <v>168</v>
      </c>
      <c r="G35" s="47">
        <v>1</v>
      </c>
      <c r="H35" s="47">
        <v>2</v>
      </c>
      <c r="I35" s="47">
        <v>2</v>
      </c>
      <c r="J35" s="46"/>
    </row>
    <row r="36" s="41" customFormat="1" ht="14" customHeight="1" spans="1:10">
      <c r="A36" s="68"/>
      <c r="B36" s="48"/>
      <c r="C36" s="47"/>
      <c r="D36" s="287" t="s">
        <v>170</v>
      </c>
      <c r="E36" s="263"/>
      <c r="F36" s="47" t="s">
        <v>168</v>
      </c>
      <c r="G36" s="47">
        <v>1</v>
      </c>
      <c r="H36" s="47">
        <v>2</v>
      </c>
      <c r="I36" s="47">
        <v>2</v>
      </c>
      <c r="J36" s="46"/>
    </row>
    <row r="37" s="41" customFormat="1" ht="14" customHeight="1" spans="1:10">
      <c r="A37" s="68"/>
      <c r="B37" s="48"/>
      <c r="C37" s="47"/>
      <c r="D37" s="287" t="s">
        <v>171</v>
      </c>
      <c r="E37" s="263"/>
      <c r="F37" s="47" t="s">
        <v>168</v>
      </c>
      <c r="G37" s="47">
        <v>1</v>
      </c>
      <c r="H37" s="47">
        <v>2</v>
      </c>
      <c r="I37" s="47">
        <v>2</v>
      </c>
      <c r="J37" s="46"/>
    </row>
    <row r="38" s="41" customFormat="1" ht="14" customHeight="1" spans="1:10">
      <c r="A38" s="68"/>
      <c r="B38" s="48"/>
      <c r="C38" s="47"/>
      <c r="D38" s="287" t="s">
        <v>172</v>
      </c>
      <c r="E38" s="263"/>
      <c r="F38" s="47" t="s">
        <v>168</v>
      </c>
      <c r="G38" s="47">
        <v>1</v>
      </c>
      <c r="H38" s="47">
        <v>2</v>
      </c>
      <c r="I38" s="47">
        <v>2</v>
      </c>
      <c r="J38" s="46"/>
    </row>
    <row r="39" s="41" customFormat="1" ht="14" customHeight="1" spans="1:10">
      <c r="A39" s="68"/>
      <c r="B39" s="48"/>
      <c r="C39" s="47"/>
      <c r="D39" s="287"/>
      <c r="E39" s="263"/>
      <c r="F39" s="47"/>
      <c r="G39" s="47"/>
      <c r="H39" s="47"/>
      <c r="I39" s="46"/>
      <c r="J39" s="46"/>
    </row>
    <row r="40" s="41" customFormat="1" ht="14" customHeight="1" spans="1:10">
      <c r="A40" s="68"/>
      <c r="B40" s="48"/>
      <c r="C40" s="68" t="s">
        <v>173</v>
      </c>
      <c r="D40" s="288" t="s">
        <v>174</v>
      </c>
      <c r="E40" s="289"/>
      <c r="F40" s="159">
        <v>1</v>
      </c>
      <c r="G40" s="159">
        <v>1</v>
      </c>
      <c r="H40" s="47">
        <v>2.5</v>
      </c>
      <c r="I40" s="47">
        <v>2.5</v>
      </c>
      <c r="J40" s="46"/>
    </row>
    <row r="41" s="41" customFormat="1" ht="60" customHeight="1" spans="1:10">
      <c r="A41" s="68"/>
      <c r="B41" s="48"/>
      <c r="C41" s="68"/>
      <c r="D41" s="288" t="s">
        <v>175</v>
      </c>
      <c r="E41" s="289"/>
      <c r="F41" s="159">
        <v>1</v>
      </c>
      <c r="G41" s="155">
        <v>0.8824</v>
      </c>
      <c r="H41" s="47">
        <v>2.5</v>
      </c>
      <c r="I41" s="47">
        <v>2.2</v>
      </c>
      <c r="J41" s="49" t="s">
        <v>176</v>
      </c>
    </row>
    <row r="42" s="41" customFormat="1" ht="14" customHeight="1" spans="1:10">
      <c r="A42" s="68"/>
      <c r="B42" s="48"/>
      <c r="C42" s="68"/>
      <c r="D42" s="288" t="s">
        <v>177</v>
      </c>
      <c r="E42" s="289"/>
      <c r="F42" s="159">
        <v>1</v>
      </c>
      <c r="G42" s="159">
        <v>1</v>
      </c>
      <c r="H42" s="47">
        <v>2.5</v>
      </c>
      <c r="I42" s="47">
        <v>2.5</v>
      </c>
      <c r="J42" s="46"/>
    </row>
    <row r="43" s="41" customFormat="1" ht="14" customHeight="1" spans="1:10">
      <c r="A43" s="68"/>
      <c r="B43" s="48"/>
      <c r="C43" s="70"/>
      <c r="D43" s="288" t="s">
        <v>178</v>
      </c>
      <c r="E43" s="289"/>
      <c r="F43" s="159">
        <v>1</v>
      </c>
      <c r="G43" s="159">
        <v>1</v>
      </c>
      <c r="H43" s="47">
        <v>2.5</v>
      </c>
      <c r="I43" s="47">
        <v>2.5</v>
      </c>
      <c r="J43" s="46"/>
    </row>
    <row r="44" s="41" customFormat="1" ht="14" customHeight="1" spans="1:10">
      <c r="A44" s="68"/>
      <c r="B44" s="48"/>
      <c r="C44" s="68" t="s">
        <v>179</v>
      </c>
      <c r="D44" s="288" t="s">
        <v>180</v>
      </c>
      <c r="E44" s="289"/>
      <c r="F44" s="159" t="s">
        <v>181</v>
      </c>
      <c r="G44" s="75" t="s">
        <v>123</v>
      </c>
      <c r="H44" s="47">
        <v>1</v>
      </c>
      <c r="I44" s="47">
        <v>1</v>
      </c>
      <c r="J44" s="46"/>
    </row>
    <row r="45" s="41" customFormat="1" ht="14" customHeight="1" spans="1:10">
      <c r="A45" s="68"/>
      <c r="B45" s="48"/>
      <c r="C45" s="68"/>
      <c r="D45" s="288" t="s">
        <v>182</v>
      </c>
      <c r="E45" s="289"/>
      <c r="F45" s="159" t="s">
        <v>181</v>
      </c>
      <c r="G45" s="75" t="s">
        <v>123</v>
      </c>
      <c r="H45" s="47">
        <v>1</v>
      </c>
      <c r="I45" s="47">
        <v>1</v>
      </c>
      <c r="J45" s="46"/>
    </row>
    <row r="46" s="41" customFormat="1" ht="14" customHeight="1" spans="1:10">
      <c r="A46" s="68"/>
      <c r="B46" s="48"/>
      <c r="C46" s="68"/>
      <c r="D46" s="288" t="s">
        <v>183</v>
      </c>
      <c r="E46" s="290"/>
      <c r="F46" s="159" t="s">
        <v>181</v>
      </c>
      <c r="G46" s="75" t="s">
        <v>123</v>
      </c>
      <c r="H46" s="47">
        <v>1</v>
      </c>
      <c r="I46" s="47">
        <v>1</v>
      </c>
      <c r="J46" s="46"/>
    </row>
    <row r="47" s="41" customFormat="1" ht="14" customHeight="1" spans="1:10">
      <c r="A47" s="68"/>
      <c r="B47" s="48"/>
      <c r="C47" s="70"/>
      <c r="D47" s="288" t="s">
        <v>184</v>
      </c>
      <c r="E47" s="290"/>
      <c r="F47" s="159" t="s">
        <v>181</v>
      </c>
      <c r="G47" s="47" t="s">
        <v>123</v>
      </c>
      <c r="H47" s="47">
        <v>1</v>
      </c>
      <c r="I47" s="47">
        <v>1</v>
      </c>
      <c r="J47" s="46"/>
    </row>
    <row r="48" s="41" customFormat="1" ht="14" customHeight="1" spans="1:10">
      <c r="A48" s="68"/>
      <c r="B48" s="48"/>
      <c r="C48" s="68" t="s">
        <v>185</v>
      </c>
      <c r="D48" s="288" t="s">
        <v>186</v>
      </c>
      <c r="E48" s="290"/>
      <c r="F48" s="159" t="s">
        <v>187</v>
      </c>
      <c r="G48" s="47" t="s">
        <v>123</v>
      </c>
      <c r="H48" s="47">
        <v>1</v>
      </c>
      <c r="I48" s="47">
        <v>1</v>
      </c>
      <c r="J48" s="46"/>
    </row>
    <row r="49" s="41" customFormat="1" ht="14" customHeight="1" spans="1:10">
      <c r="A49" s="68"/>
      <c r="B49" s="48"/>
      <c r="C49" s="68"/>
      <c r="D49" s="288" t="s">
        <v>188</v>
      </c>
      <c r="E49" s="290"/>
      <c r="F49" s="159" t="s">
        <v>187</v>
      </c>
      <c r="G49" s="47" t="s">
        <v>123</v>
      </c>
      <c r="H49" s="47">
        <v>1</v>
      </c>
      <c r="I49" s="47">
        <v>1</v>
      </c>
      <c r="J49" s="46"/>
    </row>
    <row r="50" s="41" customFormat="1" ht="14" customHeight="1" spans="1:10">
      <c r="A50" s="68"/>
      <c r="B50" s="48"/>
      <c r="C50" s="68"/>
      <c r="D50" s="288" t="s">
        <v>189</v>
      </c>
      <c r="E50" s="290"/>
      <c r="F50" s="159" t="s">
        <v>187</v>
      </c>
      <c r="G50" s="47" t="s">
        <v>123</v>
      </c>
      <c r="H50" s="47">
        <v>1</v>
      </c>
      <c r="I50" s="47">
        <v>1</v>
      </c>
      <c r="J50" s="46"/>
    </row>
    <row r="51" s="41" customFormat="1" ht="14" customHeight="1" spans="1:10">
      <c r="A51" s="68"/>
      <c r="B51" s="48" t="s">
        <v>190</v>
      </c>
      <c r="C51" s="71" t="s">
        <v>191</v>
      </c>
      <c r="D51" s="135"/>
      <c r="E51" s="142"/>
      <c r="F51" s="103"/>
      <c r="G51" s="47"/>
      <c r="H51" s="47"/>
      <c r="I51" s="46"/>
      <c r="J51" s="46"/>
    </row>
    <row r="52" s="41" customFormat="1" ht="14" customHeight="1" spans="1:10">
      <c r="A52" s="68"/>
      <c r="B52" s="48"/>
      <c r="C52" s="71" t="s">
        <v>192</v>
      </c>
      <c r="D52" s="288" t="s">
        <v>193</v>
      </c>
      <c r="E52" s="289"/>
      <c r="F52" s="159">
        <v>1</v>
      </c>
      <c r="G52" s="159">
        <v>1</v>
      </c>
      <c r="H52" s="47">
        <v>4</v>
      </c>
      <c r="I52" s="47">
        <v>4</v>
      </c>
      <c r="J52" s="46"/>
    </row>
    <row r="53" s="41" customFormat="1" ht="14" customHeight="1" spans="1:10">
      <c r="A53" s="68"/>
      <c r="B53" s="48"/>
      <c r="C53" s="68"/>
      <c r="D53" s="288" t="s">
        <v>194</v>
      </c>
      <c r="E53" s="289"/>
      <c r="F53" s="291" t="s">
        <v>195</v>
      </c>
      <c r="G53" s="47" t="s">
        <v>123</v>
      </c>
      <c r="H53" s="47">
        <v>4</v>
      </c>
      <c r="I53" s="47">
        <v>4</v>
      </c>
      <c r="J53" s="46"/>
    </row>
    <row r="54" s="41" customFormat="1" ht="81" customHeight="1" spans="1:10">
      <c r="A54" s="68"/>
      <c r="B54" s="48"/>
      <c r="C54" s="68"/>
      <c r="D54" s="288" t="s">
        <v>196</v>
      </c>
      <c r="E54" s="289"/>
      <c r="F54" s="292" t="s">
        <v>197</v>
      </c>
      <c r="G54" s="48" t="s">
        <v>198</v>
      </c>
      <c r="H54" s="47">
        <v>4</v>
      </c>
      <c r="I54" s="47">
        <v>3.2</v>
      </c>
      <c r="J54" s="49" t="s">
        <v>199</v>
      </c>
    </row>
    <row r="55" s="41" customFormat="1" ht="14" customHeight="1" spans="1:10">
      <c r="A55" s="68"/>
      <c r="B55" s="48"/>
      <c r="C55" s="71" t="s">
        <v>200</v>
      </c>
      <c r="D55" s="287" t="s">
        <v>201</v>
      </c>
      <c r="E55" s="263"/>
      <c r="F55" s="47" t="s">
        <v>202</v>
      </c>
      <c r="G55" s="47" t="s">
        <v>123</v>
      </c>
      <c r="H55" s="47">
        <v>4</v>
      </c>
      <c r="I55" s="47">
        <v>4</v>
      </c>
      <c r="J55" s="46"/>
    </row>
    <row r="56" s="41" customFormat="1" ht="14" customHeight="1" spans="1:10">
      <c r="A56" s="68"/>
      <c r="B56" s="48"/>
      <c r="C56" s="71" t="s">
        <v>203</v>
      </c>
      <c r="D56" s="293" t="s">
        <v>204</v>
      </c>
      <c r="E56" s="294"/>
      <c r="F56" s="73" t="s">
        <v>152</v>
      </c>
      <c r="G56" s="47" t="s">
        <v>123</v>
      </c>
      <c r="H56" s="47">
        <v>3</v>
      </c>
      <c r="I56" s="47">
        <v>3</v>
      </c>
      <c r="J56" s="46"/>
    </row>
    <row r="57" ht="14" customHeight="1" spans="1:10">
      <c r="A57" s="68"/>
      <c r="B57" s="48"/>
      <c r="C57" s="68"/>
      <c r="D57" s="293" t="s">
        <v>205</v>
      </c>
      <c r="E57" s="294"/>
      <c r="F57" s="73" t="s">
        <v>152</v>
      </c>
      <c r="G57" s="47" t="s">
        <v>123</v>
      </c>
      <c r="H57" s="47">
        <v>3</v>
      </c>
      <c r="I57" s="47">
        <v>3</v>
      </c>
      <c r="J57" s="46"/>
    </row>
    <row r="58" s="41" customFormat="1" ht="20.25" customHeight="1" spans="1:10">
      <c r="A58" s="68"/>
      <c r="B58" s="48"/>
      <c r="C58" s="68"/>
      <c r="D58" s="293" t="s">
        <v>206</v>
      </c>
      <c r="E58" s="294"/>
      <c r="F58" s="73" t="s">
        <v>152</v>
      </c>
      <c r="G58" s="47" t="s">
        <v>123</v>
      </c>
      <c r="H58" s="47">
        <v>3</v>
      </c>
      <c r="I58" s="47">
        <v>3</v>
      </c>
      <c r="J58" s="46"/>
    </row>
    <row r="59" ht="48" customHeight="1" spans="1:10">
      <c r="A59" s="68"/>
      <c r="B59" s="62" t="s">
        <v>207</v>
      </c>
      <c r="C59" s="69" t="s">
        <v>208</v>
      </c>
      <c r="D59" s="287" t="s">
        <v>209</v>
      </c>
      <c r="E59" s="263"/>
      <c r="F59" s="75">
        <v>0.8</v>
      </c>
      <c r="G59" s="159">
        <v>0.85</v>
      </c>
      <c r="H59" s="47">
        <v>10</v>
      </c>
      <c r="I59" s="47">
        <v>10</v>
      </c>
      <c r="J59" s="46"/>
    </row>
    <row r="60" spans="1:10">
      <c r="A60" s="52" t="s">
        <v>210</v>
      </c>
      <c r="B60" s="53"/>
      <c r="C60" s="52"/>
      <c r="D60" s="52"/>
      <c r="E60" s="52"/>
      <c r="F60" s="52"/>
      <c r="G60" s="52"/>
      <c r="H60" s="52">
        <f>SUM(H14:H59)</f>
        <v>100</v>
      </c>
      <c r="I60" s="52">
        <f>SUM(I14:I59)</f>
        <v>94.85</v>
      </c>
      <c r="J60" s="296"/>
    </row>
    <row r="61" ht="27" customHeight="1" spans="1:10">
      <c r="A61" s="46" t="s">
        <v>211</v>
      </c>
      <c r="B61" s="179" t="s">
        <v>212</v>
      </c>
      <c r="C61" s="63"/>
      <c r="D61" s="63"/>
      <c r="E61" s="63"/>
      <c r="F61" s="63"/>
      <c r="G61" s="63"/>
      <c r="H61" s="63"/>
      <c r="I61" s="63"/>
      <c r="J61" s="63"/>
    </row>
    <row r="62" ht="37.5" customHeight="1" spans="1:10">
      <c r="A62" s="90" t="s">
        <v>213</v>
      </c>
      <c r="B62" s="90"/>
      <c r="C62" s="90"/>
      <c r="D62" s="90"/>
      <c r="E62" s="90"/>
      <c r="F62" s="251"/>
      <c r="G62" s="90"/>
      <c r="H62" s="251"/>
      <c r="I62" s="90"/>
      <c r="J62" s="90"/>
    </row>
    <row r="63" spans="1:10">
      <c r="A63" s="45" t="s">
        <v>214</v>
      </c>
      <c r="B63" s="173"/>
      <c r="C63" s="45"/>
      <c r="D63" s="45"/>
      <c r="E63" s="45"/>
      <c r="F63" s="249"/>
      <c r="G63" s="45"/>
      <c r="H63" s="249"/>
      <c r="I63" s="45"/>
      <c r="J63" s="45"/>
    </row>
    <row r="64" spans="1:10">
      <c r="A64" s="90" t="s">
        <v>215</v>
      </c>
      <c r="B64" s="90"/>
      <c r="C64" s="90"/>
      <c r="D64" s="90"/>
      <c r="E64" s="90"/>
      <c r="F64" s="251"/>
      <c r="G64" s="90"/>
      <c r="H64" s="251"/>
      <c r="I64" s="90"/>
      <c r="J64" s="90"/>
    </row>
    <row r="65" ht="30" customHeight="1" spans="1:10">
      <c r="A65" s="90" t="s">
        <v>216</v>
      </c>
      <c r="B65" s="90"/>
      <c r="C65" s="90"/>
      <c r="D65" s="90"/>
      <c r="E65" s="90"/>
      <c r="F65" s="251"/>
      <c r="G65" s="90"/>
      <c r="H65" s="251"/>
      <c r="I65" s="90"/>
      <c r="J65" s="90"/>
    </row>
  </sheetData>
  <mergeCells count="93">
    <mergeCell ref="A2:J2"/>
    <mergeCell ref="A3:J3"/>
    <mergeCell ref="A5:B5"/>
    <mergeCell ref="C5:J5"/>
    <mergeCell ref="D6:E6"/>
    <mergeCell ref="F6:G6"/>
    <mergeCell ref="H6:J6"/>
    <mergeCell ref="D7:E7"/>
    <mergeCell ref="F7:G7"/>
    <mergeCell ref="H7:J7"/>
    <mergeCell ref="D8:E8"/>
    <mergeCell ref="F8:G8"/>
    <mergeCell ref="H8:J8"/>
    <mergeCell ref="D9:E9"/>
    <mergeCell ref="F9:G9"/>
    <mergeCell ref="H9:J9"/>
    <mergeCell ref="D10:E10"/>
    <mergeCell ref="F10:G10"/>
    <mergeCell ref="H10:J10"/>
    <mergeCell ref="B11:E11"/>
    <mergeCell ref="F11:J11"/>
    <mergeCell ref="B12:E12"/>
    <mergeCell ref="F12:J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A60:G60"/>
    <mergeCell ref="B61:J61"/>
    <mergeCell ref="A62:J62"/>
    <mergeCell ref="A64:J64"/>
    <mergeCell ref="A65:J65"/>
    <mergeCell ref="A11:A12"/>
    <mergeCell ref="A13:A59"/>
    <mergeCell ref="B14:B18"/>
    <mergeCell ref="B19:B29"/>
    <mergeCell ref="B30:B50"/>
    <mergeCell ref="B51:B58"/>
    <mergeCell ref="C14:C15"/>
    <mergeCell ref="C16:C18"/>
    <mergeCell ref="C19:C22"/>
    <mergeCell ref="C23:C26"/>
    <mergeCell ref="C27:C29"/>
    <mergeCell ref="C30:C39"/>
    <mergeCell ref="C40:C43"/>
    <mergeCell ref="C44:C47"/>
    <mergeCell ref="C48:C50"/>
    <mergeCell ref="C52:C54"/>
    <mergeCell ref="C56:C58"/>
    <mergeCell ref="A6:B10"/>
  </mergeCells>
  <pageMargins left="0.751388888888889" right="0.590277777777778" top="0.590277777777778" bottom="0.432638888888889" header="0.5" footer="0.354166666666667"/>
  <pageSetup paperSize="9" scale="60" orientation="portrait" horizontalDpi="600"/>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view="pageBreakPreview" zoomScaleNormal="100" workbookViewId="0">
      <selection activeCell="A3" sqref="$A3:$XFD3"/>
    </sheetView>
  </sheetViews>
  <sheetFormatPr defaultColWidth="9" defaultRowHeight="13.5"/>
  <cols>
    <col min="1" max="1" width="7" style="191" customWidth="1"/>
    <col min="2" max="2" width="9.25" style="191" customWidth="1"/>
    <col min="3" max="3" width="11.5" style="191" customWidth="1"/>
    <col min="4" max="4" width="22.125" style="194" customWidth="1"/>
    <col min="5" max="5" width="15.5" style="191" customWidth="1"/>
    <col min="6" max="6" width="15.5" style="193" customWidth="1"/>
    <col min="7" max="8" width="6.875" style="193" customWidth="1"/>
    <col min="9" max="9" width="17.75" style="191" customWidth="1"/>
    <col min="10" max="16384" width="9" style="191"/>
  </cols>
  <sheetData>
    <row r="1" s="191" customFormat="1" ht="20.25" spans="1:9">
      <c r="A1" s="195" t="s">
        <v>217</v>
      </c>
      <c r="B1" s="195"/>
      <c r="C1" s="195"/>
      <c r="D1" s="195"/>
      <c r="E1" s="195"/>
      <c r="F1" s="195"/>
      <c r="G1" s="195"/>
      <c r="H1" s="195"/>
      <c r="I1" s="195"/>
    </row>
    <row r="2" s="191" customFormat="1" spans="1:8">
      <c r="A2" s="196"/>
      <c r="B2" s="196"/>
      <c r="C2" s="196"/>
      <c r="D2" s="194"/>
      <c r="E2" s="196" t="s">
        <v>218</v>
      </c>
      <c r="F2" s="197"/>
      <c r="G2" s="197"/>
      <c r="H2" s="197"/>
    </row>
    <row r="3" s="1" customFormat="1" spans="1:9">
      <c r="A3" s="9" t="s">
        <v>219</v>
      </c>
      <c r="B3" s="9"/>
      <c r="C3" s="9" t="s">
        <v>94</v>
      </c>
      <c r="D3" s="10"/>
      <c r="E3" s="9"/>
      <c r="F3" s="9"/>
      <c r="G3" s="9"/>
      <c r="H3" s="9" t="s">
        <v>220</v>
      </c>
      <c r="I3" s="37">
        <v>45181</v>
      </c>
    </row>
    <row r="4" s="192" customFormat="1" ht="21" customHeight="1" spans="1:9">
      <c r="A4" s="198" t="s">
        <v>221</v>
      </c>
      <c r="B4" s="199" t="s">
        <v>42</v>
      </c>
      <c r="C4" s="199"/>
      <c r="D4" s="200"/>
      <c r="E4" s="199"/>
      <c r="F4" s="199"/>
      <c r="G4" s="199"/>
      <c r="H4" s="199"/>
      <c r="I4" s="199"/>
    </row>
    <row r="5" s="192" customFormat="1" ht="21" customHeight="1" spans="1:9">
      <c r="A5" s="201" t="s">
        <v>222</v>
      </c>
      <c r="B5" s="199" t="s">
        <v>94</v>
      </c>
      <c r="C5" s="199"/>
      <c r="D5" s="200"/>
      <c r="E5" s="198"/>
      <c r="F5" s="199" t="s">
        <v>223</v>
      </c>
      <c r="G5" s="199" t="s">
        <v>274</v>
      </c>
      <c r="H5" s="199"/>
      <c r="I5" s="199"/>
    </row>
    <row r="6" s="193" customFormat="1" ht="24" customHeight="1" spans="1:9">
      <c r="A6" s="202" t="s">
        <v>224</v>
      </c>
      <c r="B6" s="203" t="s">
        <v>96</v>
      </c>
      <c r="C6" s="203"/>
      <c r="D6" s="204" t="s">
        <v>225</v>
      </c>
      <c r="E6" s="205" t="s">
        <v>226</v>
      </c>
      <c r="F6" s="204" t="s">
        <v>227</v>
      </c>
      <c r="G6" s="205" t="s">
        <v>228</v>
      </c>
      <c r="H6" s="206"/>
      <c r="I6" s="233"/>
    </row>
    <row r="7" s="191" customFormat="1" ht="18" customHeight="1" spans="1:9">
      <c r="A7" s="207"/>
      <c r="B7" s="203" t="s">
        <v>229</v>
      </c>
      <c r="C7" s="203"/>
      <c r="D7" s="208">
        <f t="shared" ref="D7:F7" si="0">D8+D11</f>
        <v>25000000</v>
      </c>
      <c r="E7" s="209">
        <f t="shared" si="0"/>
        <v>0</v>
      </c>
      <c r="F7" s="246">
        <f t="shared" si="0"/>
        <v>25000000</v>
      </c>
      <c r="G7" s="210">
        <f>F7/(D7+E7)</f>
        <v>1</v>
      </c>
      <c r="H7" s="211"/>
      <c r="I7" s="242"/>
    </row>
    <row r="8" s="191" customFormat="1" ht="18" customHeight="1" spans="1:9">
      <c r="A8" s="207"/>
      <c r="B8" s="212" t="s">
        <v>230</v>
      </c>
      <c r="C8" s="212"/>
      <c r="D8" s="208">
        <f t="shared" ref="D8:F8" si="1">D9+D10</f>
        <v>25000000</v>
      </c>
      <c r="E8" s="209">
        <f t="shared" si="1"/>
        <v>0</v>
      </c>
      <c r="F8" s="246">
        <f t="shared" si="1"/>
        <v>25000000</v>
      </c>
      <c r="G8" s="205" t="s">
        <v>102</v>
      </c>
      <c r="H8" s="206"/>
      <c r="I8" s="233"/>
    </row>
    <row r="9" s="192" customFormat="1" ht="18" customHeight="1" spans="1:9">
      <c r="A9" s="213"/>
      <c r="B9" s="214" t="s">
        <v>231</v>
      </c>
      <c r="C9" s="214"/>
      <c r="D9" s="215"/>
      <c r="E9" s="216"/>
      <c r="F9" s="247"/>
      <c r="G9" s="205" t="s">
        <v>102</v>
      </c>
      <c r="H9" s="206"/>
      <c r="I9" s="233"/>
    </row>
    <row r="10" s="192" customFormat="1" ht="18" customHeight="1" spans="1:9">
      <c r="A10" s="213"/>
      <c r="B10" s="214" t="s">
        <v>232</v>
      </c>
      <c r="C10" s="214"/>
      <c r="D10" s="215">
        <v>25000000</v>
      </c>
      <c r="E10" s="216"/>
      <c r="F10" s="247">
        <v>25000000</v>
      </c>
      <c r="G10" s="205" t="s">
        <v>102</v>
      </c>
      <c r="H10" s="206"/>
      <c r="I10" s="233"/>
    </row>
    <row r="11" s="192" customFormat="1" ht="18" customHeight="1" spans="1:9">
      <c r="A11" s="218"/>
      <c r="B11" s="214" t="s">
        <v>104</v>
      </c>
      <c r="C11" s="214"/>
      <c r="D11" s="215"/>
      <c r="E11" s="216"/>
      <c r="F11" s="247"/>
      <c r="G11" s="205" t="s">
        <v>102</v>
      </c>
      <c r="H11" s="206"/>
      <c r="I11" s="233"/>
    </row>
    <row r="12" s="191" customFormat="1" ht="18" customHeight="1" spans="1:9">
      <c r="A12" s="202" t="s">
        <v>105</v>
      </c>
      <c r="B12" s="203" t="s">
        <v>106</v>
      </c>
      <c r="C12" s="203"/>
      <c r="D12" s="204"/>
      <c r="E12" s="203"/>
      <c r="F12" s="203" t="s">
        <v>107</v>
      </c>
      <c r="G12" s="203"/>
      <c r="H12" s="203"/>
      <c r="I12" s="203"/>
    </row>
    <row r="13" s="192" customFormat="1" ht="46" customHeight="1" spans="1:9">
      <c r="A13" s="213"/>
      <c r="B13" s="200" t="s">
        <v>470</v>
      </c>
      <c r="C13" s="200"/>
      <c r="D13" s="200"/>
      <c r="E13" s="200"/>
      <c r="F13" s="200" t="s">
        <v>470</v>
      </c>
      <c r="G13" s="200"/>
      <c r="H13" s="200"/>
      <c r="I13" s="200"/>
    </row>
    <row r="14" s="191" customFormat="1" ht="33" customHeight="1" spans="1:9">
      <c r="A14" s="199" t="s">
        <v>110</v>
      </c>
      <c r="B14" s="219" t="s">
        <v>111</v>
      </c>
      <c r="C14" s="219" t="s">
        <v>112</v>
      </c>
      <c r="D14" s="220" t="s">
        <v>113</v>
      </c>
      <c r="E14" s="221" t="s">
        <v>114</v>
      </c>
      <c r="F14" s="219" t="s">
        <v>115</v>
      </c>
      <c r="G14" s="219" t="s">
        <v>116</v>
      </c>
      <c r="H14" s="219" t="s">
        <v>117</v>
      </c>
      <c r="I14" s="213" t="s">
        <v>118</v>
      </c>
    </row>
    <row r="15" s="191" customFormat="1" ht="19" customHeight="1" spans="1:9">
      <c r="A15" s="199"/>
      <c r="B15" s="220" t="s">
        <v>235</v>
      </c>
      <c r="C15" s="222" t="s">
        <v>236</v>
      </c>
      <c r="D15" s="223" t="s">
        <v>237</v>
      </c>
      <c r="E15" s="224" t="s">
        <v>238</v>
      </c>
      <c r="F15" s="199" t="s">
        <v>123</v>
      </c>
      <c r="G15" s="199">
        <v>2</v>
      </c>
      <c r="H15" s="199">
        <v>2</v>
      </c>
      <c r="I15" s="243"/>
    </row>
    <row r="16" s="191" customFormat="1" ht="19" customHeight="1" spans="1:9">
      <c r="A16" s="199"/>
      <c r="B16" s="219"/>
      <c r="C16" s="219"/>
      <c r="D16" s="223" t="s">
        <v>121</v>
      </c>
      <c r="E16" s="224" t="s">
        <v>122</v>
      </c>
      <c r="F16" s="199" t="s">
        <v>123</v>
      </c>
      <c r="G16" s="199">
        <v>2</v>
      </c>
      <c r="H16" s="199">
        <v>2</v>
      </c>
      <c r="I16" s="243"/>
    </row>
    <row r="17" s="191" customFormat="1" ht="19" customHeight="1" spans="1:9">
      <c r="A17" s="199"/>
      <c r="B17" s="219"/>
      <c r="C17" s="221"/>
      <c r="D17" s="223" t="s">
        <v>124</v>
      </c>
      <c r="E17" s="224" t="s">
        <v>125</v>
      </c>
      <c r="F17" s="199" t="s">
        <v>123</v>
      </c>
      <c r="G17" s="199">
        <v>2</v>
      </c>
      <c r="H17" s="199">
        <v>2</v>
      </c>
      <c r="I17" s="243"/>
    </row>
    <row r="18" s="191" customFormat="1" ht="19" customHeight="1" spans="1:9">
      <c r="A18" s="199"/>
      <c r="B18" s="219"/>
      <c r="C18" s="222" t="s">
        <v>239</v>
      </c>
      <c r="D18" s="223" t="s">
        <v>240</v>
      </c>
      <c r="E18" s="225">
        <v>1</v>
      </c>
      <c r="F18" s="199" t="s">
        <v>123</v>
      </c>
      <c r="G18" s="199">
        <v>2</v>
      </c>
      <c r="H18" s="199">
        <v>2</v>
      </c>
      <c r="I18" s="243"/>
    </row>
    <row r="19" s="191" customFormat="1" ht="19" customHeight="1" spans="1:9">
      <c r="A19" s="199"/>
      <c r="B19" s="219"/>
      <c r="C19" s="221"/>
      <c r="D19" s="223" t="s">
        <v>241</v>
      </c>
      <c r="E19" s="226">
        <v>1</v>
      </c>
      <c r="F19" s="199" t="s">
        <v>123</v>
      </c>
      <c r="G19" s="199">
        <v>2</v>
      </c>
      <c r="H19" s="199">
        <v>2</v>
      </c>
      <c r="I19" s="243"/>
    </row>
    <row r="20" s="191" customFormat="1" ht="19" customHeight="1" spans="1:9">
      <c r="A20" s="199"/>
      <c r="B20" s="220" t="s">
        <v>242</v>
      </c>
      <c r="C20" s="222" t="s">
        <v>243</v>
      </c>
      <c r="D20" s="223" t="s">
        <v>142</v>
      </c>
      <c r="E20" s="227" t="s">
        <v>143</v>
      </c>
      <c r="F20" s="199" t="s">
        <v>123</v>
      </c>
      <c r="G20" s="199">
        <v>2</v>
      </c>
      <c r="H20" s="199">
        <v>2</v>
      </c>
      <c r="I20" s="243"/>
    </row>
    <row r="21" s="191" customFormat="1" ht="19" customHeight="1" spans="1:9">
      <c r="A21" s="199"/>
      <c r="B21" s="219"/>
      <c r="C21" s="219"/>
      <c r="D21" s="223" t="s">
        <v>244</v>
      </c>
      <c r="E21" s="227" t="s">
        <v>245</v>
      </c>
      <c r="F21" s="199" t="s">
        <v>123</v>
      </c>
      <c r="G21" s="199">
        <v>2</v>
      </c>
      <c r="H21" s="199">
        <v>2</v>
      </c>
      <c r="I21" s="243"/>
    </row>
    <row r="22" s="191" customFormat="1" ht="19" customHeight="1" spans="1:9">
      <c r="A22" s="199"/>
      <c r="B22" s="219"/>
      <c r="C22" s="221"/>
      <c r="D22" s="223" t="s">
        <v>246</v>
      </c>
      <c r="E22" s="227" t="s">
        <v>247</v>
      </c>
      <c r="F22" s="199" t="s">
        <v>123</v>
      </c>
      <c r="G22" s="199">
        <v>1</v>
      </c>
      <c r="H22" s="199">
        <v>1</v>
      </c>
      <c r="I22" s="243"/>
    </row>
    <row r="23" s="191" customFormat="1" ht="19" customHeight="1" spans="1:9">
      <c r="A23" s="199"/>
      <c r="B23" s="219"/>
      <c r="C23" s="222" t="s">
        <v>248</v>
      </c>
      <c r="D23" s="223" t="s">
        <v>142</v>
      </c>
      <c r="E23" s="227" t="s">
        <v>143</v>
      </c>
      <c r="F23" s="199" t="s">
        <v>123</v>
      </c>
      <c r="G23" s="199">
        <v>2</v>
      </c>
      <c r="H23" s="199">
        <v>2</v>
      </c>
      <c r="I23" s="243"/>
    </row>
    <row r="24" s="191" customFormat="1" ht="19" customHeight="1" spans="1:9">
      <c r="A24" s="199"/>
      <c r="B24" s="219"/>
      <c r="C24" s="219"/>
      <c r="D24" s="223" t="s">
        <v>144</v>
      </c>
      <c r="E24" s="227" t="s">
        <v>145</v>
      </c>
      <c r="F24" s="199" t="s">
        <v>123</v>
      </c>
      <c r="G24" s="199">
        <v>2</v>
      </c>
      <c r="H24" s="199">
        <v>2</v>
      </c>
      <c r="I24" s="243"/>
    </row>
    <row r="25" s="191" customFormat="1" ht="19" customHeight="1" spans="1:9">
      <c r="A25" s="199"/>
      <c r="B25" s="219"/>
      <c r="C25" s="219"/>
      <c r="D25" s="223" t="s">
        <v>249</v>
      </c>
      <c r="E25" s="227" t="s">
        <v>245</v>
      </c>
      <c r="F25" s="199" t="s">
        <v>123</v>
      </c>
      <c r="G25" s="199">
        <v>1</v>
      </c>
      <c r="H25" s="199">
        <v>1</v>
      </c>
      <c r="I25" s="243"/>
    </row>
    <row r="26" s="191" customFormat="1" ht="19" customHeight="1" spans="1:9">
      <c r="A26" s="199"/>
      <c r="B26" s="219"/>
      <c r="C26" s="221"/>
      <c r="D26" s="223" t="s">
        <v>250</v>
      </c>
      <c r="E26" s="226">
        <v>1</v>
      </c>
      <c r="F26" s="199" t="s">
        <v>123</v>
      </c>
      <c r="G26" s="199">
        <v>10</v>
      </c>
      <c r="H26" s="199">
        <v>10</v>
      </c>
      <c r="I26" s="243"/>
    </row>
    <row r="27" s="192" customFormat="1" ht="19" customHeight="1" spans="1:9">
      <c r="A27" s="199"/>
      <c r="B27" s="220" t="s">
        <v>252</v>
      </c>
      <c r="C27" s="228" t="s">
        <v>155</v>
      </c>
      <c r="D27" s="229" t="s">
        <v>471</v>
      </c>
      <c r="E27" s="230" t="s">
        <v>472</v>
      </c>
      <c r="F27" s="199" t="s">
        <v>123</v>
      </c>
      <c r="G27" s="199">
        <v>5</v>
      </c>
      <c r="H27" s="199">
        <v>5</v>
      </c>
      <c r="I27" s="244"/>
    </row>
    <row r="28" s="192" customFormat="1" ht="19" customHeight="1" spans="1:9">
      <c r="A28" s="199"/>
      <c r="B28" s="213"/>
      <c r="C28" s="228"/>
      <c r="D28" s="229" t="s">
        <v>473</v>
      </c>
      <c r="E28" s="230" t="s">
        <v>308</v>
      </c>
      <c r="F28" s="199" t="s">
        <v>123</v>
      </c>
      <c r="G28" s="199">
        <v>5</v>
      </c>
      <c r="H28" s="199">
        <v>5</v>
      </c>
      <c r="I28" s="244"/>
    </row>
    <row r="29" s="192" customFormat="1" ht="19" customHeight="1" spans="1:9">
      <c r="A29" s="199"/>
      <c r="B29" s="213"/>
      <c r="C29" s="228"/>
      <c r="D29" s="229" t="s">
        <v>474</v>
      </c>
      <c r="E29" s="230" t="s">
        <v>475</v>
      </c>
      <c r="F29" s="199" t="s">
        <v>123</v>
      </c>
      <c r="G29" s="199">
        <v>5</v>
      </c>
      <c r="H29" s="199">
        <v>5</v>
      </c>
      <c r="I29" s="244"/>
    </row>
    <row r="30" s="192" customFormat="1" ht="25" customHeight="1" spans="1:9">
      <c r="A30" s="199"/>
      <c r="B30" s="213"/>
      <c r="C30" s="228"/>
      <c r="D30" s="229" t="s">
        <v>476</v>
      </c>
      <c r="E30" s="230" t="s">
        <v>308</v>
      </c>
      <c r="F30" s="199" t="s">
        <v>477</v>
      </c>
      <c r="G30" s="199">
        <v>5</v>
      </c>
      <c r="H30" s="199">
        <v>3</v>
      </c>
      <c r="I30" s="223" t="s">
        <v>478</v>
      </c>
    </row>
    <row r="31" s="192" customFormat="1" ht="19" customHeight="1" spans="1:9">
      <c r="A31" s="199"/>
      <c r="B31" s="213"/>
      <c r="C31" s="228" t="s">
        <v>173</v>
      </c>
      <c r="D31" s="229" t="s">
        <v>330</v>
      </c>
      <c r="E31" s="230" t="s">
        <v>459</v>
      </c>
      <c r="F31" s="199" t="s">
        <v>123</v>
      </c>
      <c r="G31" s="199">
        <v>5</v>
      </c>
      <c r="H31" s="199">
        <v>5</v>
      </c>
      <c r="I31" s="244"/>
    </row>
    <row r="32" s="192" customFormat="1" ht="30" customHeight="1" spans="1:9">
      <c r="A32" s="199"/>
      <c r="B32" s="213"/>
      <c r="C32" s="228" t="s">
        <v>179</v>
      </c>
      <c r="D32" s="229" t="s">
        <v>479</v>
      </c>
      <c r="E32" s="248" t="s">
        <v>480</v>
      </c>
      <c r="F32" s="199" t="s">
        <v>123</v>
      </c>
      <c r="G32" s="199">
        <v>5</v>
      </c>
      <c r="H32" s="199">
        <v>5</v>
      </c>
      <c r="I32" s="244"/>
    </row>
    <row r="33" s="192" customFormat="1" ht="24" customHeight="1" spans="1:9">
      <c r="A33" s="199"/>
      <c r="B33" s="213"/>
      <c r="C33" s="228" t="s">
        <v>185</v>
      </c>
      <c r="D33" s="229" t="s">
        <v>256</v>
      </c>
      <c r="E33" s="226">
        <v>1</v>
      </c>
      <c r="F33" s="199" t="s">
        <v>123</v>
      </c>
      <c r="G33" s="199">
        <v>5</v>
      </c>
      <c r="H33" s="199">
        <v>5</v>
      </c>
      <c r="I33" s="244"/>
    </row>
    <row r="34" s="192" customFormat="1" ht="72" customHeight="1" spans="1:9">
      <c r="A34" s="199"/>
      <c r="B34" s="220" t="s">
        <v>258</v>
      </c>
      <c r="C34" s="228" t="s">
        <v>259</v>
      </c>
      <c r="D34" s="229" t="s">
        <v>481</v>
      </c>
      <c r="E34" s="230" t="s">
        <v>482</v>
      </c>
      <c r="F34" s="199" t="s">
        <v>123</v>
      </c>
      <c r="G34" s="199">
        <v>8</v>
      </c>
      <c r="H34" s="199">
        <v>8</v>
      </c>
      <c r="I34" s="244"/>
    </row>
    <row r="35" s="192" customFormat="1" ht="31" customHeight="1" spans="1:9">
      <c r="A35" s="199"/>
      <c r="B35" s="213"/>
      <c r="C35" s="228" t="s">
        <v>261</v>
      </c>
      <c r="D35" s="229" t="s">
        <v>483</v>
      </c>
      <c r="E35" s="230" t="s">
        <v>439</v>
      </c>
      <c r="F35" s="199" t="s">
        <v>123</v>
      </c>
      <c r="G35" s="199">
        <v>7</v>
      </c>
      <c r="H35" s="199">
        <v>7</v>
      </c>
      <c r="I35" s="244"/>
    </row>
    <row r="36" s="192" customFormat="1" ht="19" customHeight="1" spans="1:9">
      <c r="A36" s="199"/>
      <c r="B36" s="213"/>
      <c r="C36" s="228" t="s">
        <v>264</v>
      </c>
      <c r="D36" s="229" t="s">
        <v>260</v>
      </c>
      <c r="E36" s="230" t="s">
        <v>260</v>
      </c>
      <c r="F36" s="199" t="s">
        <v>123</v>
      </c>
      <c r="G36" s="199">
        <v>5</v>
      </c>
      <c r="H36" s="199">
        <v>5</v>
      </c>
      <c r="I36" s="244"/>
    </row>
    <row r="37" s="192" customFormat="1" ht="26" customHeight="1" spans="1:9">
      <c r="A37" s="199"/>
      <c r="B37" s="213"/>
      <c r="C37" s="228" t="s">
        <v>265</v>
      </c>
      <c r="D37" s="229" t="s">
        <v>440</v>
      </c>
      <c r="E37" s="230" t="s">
        <v>441</v>
      </c>
      <c r="F37" s="199" t="s">
        <v>123</v>
      </c>
      <c r="G37" s="199">
        <v>5</v>
      </c>
      <c r="H37" s="199">
        <v>5</v>
      </c>
      <c r="I37" s="244"/>
    </row>
    <row r="38" s="192" customFormat="1" ht="19" customHeight="1" spans="1:9">
      <c r="A38" s="199"/>
      <c r="B38" s="220" t="s">
        <v>267</v>
      </c>
      <c r="C38" s="228" t="s">
        <v>268</v>
      </c>
      <c r="D38" s="229" t="s">
        <v>269</v>
      </c>
      <c r="E38" s="230" t="s">
        <v>289</v>
      </c>
      <c r="F38" s="199" t="s">
        <v>123</v>
      </c>
      <c r="G38" s="199">
        <v>10</v>
      </c>
      <c r="H38" s="199">
        <v>10</v>
      </c>
      <c r="I38" s="244"/>
    </row>
    <row r="39" s="192" customFormat="1" ht="19" customHeight="1" spans="1:9">
      <c r="A39" s="199"/>
      <c r="B39" s="218"/>
      <c r="C39" s="198"/>
      <c r="D39" s="200"/>
      <c r="E39" s="232"/>
      <c r="F39" s="199"/>
      <c r="G39" s="199"/>
      <c r="H39" s="199"/>
      <c r="I39" s="244"/>
    </row>
    <row r="40" s="191" customFormat="1" ht="16" customHeight="1" spans="1:9">
      <c r="A40" s="205" t="s">
        <v>210</v>
      </c>
      <c r="B40" s="206"/>
      <c r="C40" s="206"/>
      <c r="D40" s="206"/>
      <c r="E40" s="206"/>
      <c r="F40" s="233"/>
      <c r="G40" s="203">
        <f>SUM(G15:G39)</f>
        <v>100</v>
      </c>
      <c r="H40" s="203">
        <f>SUM(H15:H39)</f>
        <v>98</v>
      </c>
      <c r="I40" s="243"/>
    </row>
    <row r="41" s="192" customFormat="1" ht="36" customHeight="1" spans="1:9">
      <c r="A41" s="198" t="s">
        <v>211</v>
      </c>
      <c r="B41" s="234" t="s">
        <v>381</v>
      </c>
      <c r="C41" s="235"/>
      <c r="D41" s="235"/>
      <c r="E41" s="235"/>
      <c r="F41" s="235"/>
      <c r="G41" s="235"/>
      <c r="H41" s="235"/>
      <c r="I41" s="245"/>
    </row>
    <row r="42" s="192" customFormat="1" ht="18" customHeight="1" spans="1:8">
      <c r="A42" s="236"/>
      <c r="B42" s="236" t="s">
        <v>444</v>
      </c>
      <c r="C42" s="236"/>
      <c r="D42" s="237"/>
      <c r="E42" s="236"/>
      <c r="F42" s="238"/>
      <c r="G42" s="238"/>
      <c r="H42" s="238"/>
    </row>
    <row r="43" s="191" customFormat="1" ht="33" customHeight="1" spans="1:9">
      <c r="A43" s="239" t="s">
        <v>273</v>
      </c>
      <c r="B43" s="239"/>
      <c r="C43" s="239"/>
      <c r="D43" s="239"/>
      <c r="E43" s="239"/>
      <c r="F43" s="240"/>
      <c r="G43" s="240"/>
      <c r="H43" s="240"/>
      <c r="I43" s="239"/>
    </row>
    <row r="44" s="191" customFormat="1" ht="17" customHeight="1" spans="1:9">
      <c r="A44" s="241" t="s">
        <v>214</v>
      </c>
      <c r="B44" s="241"/>
      <c r="C44" s="241"/>
      <c r="D44" s="241"/>
      <c r="E44" s="241"/>
      <c r="F44" s="197"/>
      <c r="G44" s="197"/>
      <c r="H44" s="197"/>
      <c r="I44" s="241"/>
    </row>
    <row r="45" s="191" customFormat="1" ht="29" customHeight="1" spans="1:9">
      <c r="A45" s="239" t="s">
        <v>215</v>
      </c>
      <c r="B45" s="239"/>
      <c r="C45" s="239"/>
      <c r="D45" s="239"/>
      <c r="E45" s="239"/>
      <c r="F45" s="240"/>
      <c r="G45" s="240"/>
      <c r="H45" s="240"/>
      <c r="I45" s="239"/>
    </row>
    <row r="46" s="191" customFormat="1" ht="33" customHeight="1" spans="1:9">
      <c r="A46" s="239" t="s">
        <v>216</v>
      </c>
      <c r="B46" s="239"/>
      <c r="C46" s="239"/>
      <c r="D46" s="239"/>
      <c r="E46" s="239"/>
      <c r="F46" s="240"/>
      <c r="G46" s="240"/>
      <c r="H46" s="240"/>
      <c r="I46" s="239"/>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40:F40"/>
    <mergeCell ref="B41:I41"/>
    <mergeCell ref="A43:I43"/>
    <mergeCell ref="A44:I44"/>
    <mergeCell ref="A45:I45"/>
    <mergeCell ref="A46:I46"/>
    <mergeCell ref="A6:A11"/>
    <mergeCell ref="A12:A13"/>
    <mergeCell ref="A14:A39"/>
    <mergeCell ref="B15:B19"/>
    <mergeCell ref="B20:B26"/>
    <mergeCell ref="B27:B33"/>
    <mergeCell ref="B34:B37"/>
    <mergeCell ref="B38:B39"/>
    <mergeCell ref="C15:C17"/>
    <mergeCell ref="C18:C19"/>
    <mergeCell ref="C20:C22"/>
    <mergeCell ref="C23:C26"/>
    <mergeCell ref="C27:C30"/>
  </mergeCells>
  <pageMargins left="0.75" right="0.75" top="1" bottom="1" header="0.5" footer="0.5"/>
  <pageSetup paperSize="9" scale="6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view="pageBreakPreview" zoomScaleNormal="100" workbookViewId="0">
      <selection activeCell="A3" sqref="$A3:$XFD3"/>
    </sheetView>
  </sheetViews>
  <sheetFormatPr defaultColWidth="9" defaultRowHeight="13.5"/>
  <cols>
    <col min="1" max="1" width="7" style="191" customWidth="1"/>
    <col min="2" max="2" width="10.5" style="191" customWidth="1"/>
    <col min="3" max="3" width="12.75" style="191" customWidth="1"/>
    <col min="4" max="4" width="23.75" style="194" customWidth="1"/>
    <col min="5" max="6" width="15.5" style="191" customWidth="1"/>
    <col min="7" max="8" width="6.875" style="193" customWidth="1"/>
    <col min="9" max="9" width="17.75" style="191" customWidth="1"/>
    <col min="10" max="16384" width="9" style="191"/>
  </cols>
  <sheetData>
    <row r="1" s="191" customFormat="1" ht="20.25" spans="1:9">
      <c r="A1" s="195" t="s">
        <v>217</v>
      </c>
      <c r="B1" s="195"/>
      <c r="C1" s="195"/>
      <c r="D1" s="195"/>
      <c r="E1" s="195"/>
      <c r="F1" s="195"/>
      <c r="G1" s="195"/>
      <c r="H1" s="195"/>
      <c r="I1" s="195"/>
    </row>
    <row r="2" s="191" customFormat="1" spans="1:8">
      <c r="A2" s="196"/>
      <c r="B2" s="196"/>
      <c r="C2" s="196"/>
      <c r="D2" s="194"/>
      <c r="E2" s="196" t="s">
        <v>218</v>
      </c>
      <c r="F2" s="196"/>
      <c r="G2" s="197"/>
      <c r="H2" s="197"/>
    </row>
    <row r="3" s="1" customFormat="1" spans="1:9">
      <c r="A3" s="9" t="s">
        <v>219</v>
      </c>
      <c r="B3" s="9"/>
      <c r="C3" s="9" t="s">
        <v>94</v>
      </c>
      <c r="D3" s="10"/>
      <c r="E3" s="9"/>
      <c r="F3" s="9"/>
      <c r="G3" s="9"/>
      <c r="H3" s="9" t="s">
        <v>220</v>
      </c>
      <c r="I3" s="37">
        <v>45181</v>
      </c>
    </row>
    <row r="4" s="192" customFormat="1" ht="21" customHeight="1" spans="1:9">
      <c r="A4" s="198" t="s">
        <v>221</v>
      </c>
      <c r="B4" s="199" t="s">
        <v>44</v>
      </c>
      <c r="C4" s="199"/>
      <c r="D4" s="200"/>
      <c r="E4" s="199"/>
      <c r="F4" s="199"/>
      <c r="G4" s="199"/>
      <c r="H4" s="199"/>
      <c r="I4" s="199"/>
    </row>
    <row r="5" s="192" customFormat="1" ht="21" customHeight="1" spans="1:9">
      <c r="A5" s="201" t="s">
        <v>222</v>
      </c>
      <c r="B5" s="199" t="s">
        <v>94</v>
      </c>
      <c r="C5" s="199"/>
      <c r="D5" s="200"/>
      <c r="E5" s="198"/>
      <c r="F5" s="199" t="s">
        <v>223</v>
      </c>
      <c r="G5" s="199" t="s">
        <v>274</v>
      </c>
      <c r="H5" s="199"/>
      <c r="I5" s="199"/>
    </row>
    <row r="6" s="193" customFormat="1" ht="24" customHeight="1" spans="1:9">
      <c r="A6" s="202" t="s">
        <v>224</v>
      </c>
      <c r="B6" s="203" t="s">
        <v>96</v>
      </c>
      <c r="C6" s="203"/>
      <c r="D6" s="204" t="s">
        <v>225</v>
      </c>
      <c r="E6" s="205" t="s">
        <v>226</v>
      </c>
      <c r="F6" s="204" t="s">
        <v>227</v>
      </c>
      <c r="G6" s="205" t="s">
        <v>228</v>
      </c>
      <c r="H6" s="206"/>
      <c r="I6" s="233"/>
    </row>
    <row r="7" s="191" customFormat="1" ht="18" customHeight="1" spans="1:9">
      <c r="A7" s="207"/>
      <c r="B7" s="203" t="s">
        <v>229</v>
      </c>
      <c r="C7" s="203"/>
      <c r="D7" s="208">
        <f t="shared" ref="D7:F7" si="0">D8+D11</f>
        <v>0</v>
      </c>
      <c r="E7" s="209">
        <f t="shared" si="0"/>
        <v>377000</v>
      </c>
      <c r="F7" s="209">
        <f t="shared" si="0"/>
        <v>170000</v>
      </c>
      <c r="G7" s="210">
        <f>F7/(D7+E7)</f>
        <v>0.450928381962865</v>
      </c>
      <c r="H7" s="211"/>
      <c r="I7" s="242"/>
    </row>
    <row r="8" s="191" customFormat="1" ht="18" customHeight="1" spans="1:9">
      <c r="A8" s="207"/>
      <c r="B8" s="212" t="s">
        <v>230</v>
      </c>
      <c r="C8" s="212"/>
      <c r="D8" s="208">
        <f t="shared" ref="D8:F8" si="1">D9+D10</f>
        <v>0</v>
      </c>
      <c r="E8" s="209">
        <f t="shared" si="1"/>
        <v>377000</v>
      </c>
      <c r="F8" s="209">
        <f t="shared" si="1"/>
        <v>170000</v>
      </c>
      <c r="G8" s="205" t="s">
        <v>102</v>
      </c>
      <c r="H8" s="206"/>
      <c r="I8" s="233"/>
    </row>
    <row r="9" s="192" customFormat="1" ht="18" customHeight="1" spans="1:9">
      <c r="A9" s="213"/>
      <c r="B9" s="214" t="s">
        <v>231</v>
      </c>
      <c r="C9" s="214"/>
      <c r="D9" s="215"/>
      <c r="E9" s="216">
        <v>377000</v>
      </c>
      <c r="F9" s="217">
        <v>170000</v>
      </c>
      <c r="G9" s="205" t="s">
        <v>102</v>
      </c>
      <c r="H9" s="206"/>
      <c r="I9" s="233"/>
    </row>
    <row r="10" s="192" customFormat="1" ht="18" customHeight="1" spans="1:9">
      <c r="A10" s="213"/>
      <c r="B10" s="214" t="s">
        <v>232</v>
      </c>
      <c r="C10" s="214"/>
      <c r="D10" s="215"/>
      <c r="E10" s="216"/>
      <c r="F10" s="217"/>
      <c r="G10" s="205" t="s">
        <v>102</v>
      </c>
      <c r="H10" s="206"/>
      <c r="I10" s="233"/>
    </row>
    <row r="11" s="192" customFormat="1" ht="18" customHeight="1" spans="1:9">
      <c r="A11" s="218"/>
      <c r="B11" s="214" t="s">
        <v>104</v>
      </c>
      <c r="C11" s="214"/>
      <c r="D11" s="215"/>
      <c r="E11" s="216"/>
      <c r="F11" s="217"/>
      <c r="G11" s="205" t="s">
        <v>102</v>
      </c>
      <c r="H11" s="206"/>
      <c r="I11" s="233"/>
    </row>
    <row r="12" s="191" customFormat="1" ht="18" customHeight="1" spans="1:9">
      <c r="A12" s="202" t="s">
        <v>105</v>
      </c>
      <c r="B12" s="203" t="s">
        <v>106</v>
      </c>
      <c r="C12" s="203"/>
      <c r="D12" s="204"/>
      <c r="E12" s="203"/>
      <c r="F12" s="203" t="s">
        <v>107</v>
      </c>
      <c r="G12" s="203"/>
      <c r="H12" s="203"/>
      <c r="I12" s="203"/>
    </row>
    <row r="13" s="192" customFormat="1" ht="87" customHeight="1" spans="1:9">
      <c r="A13" s="213"/>
      <c r="B13" s="200" t="s">
        <v>484</v>
      </c>
      <c r="C13" s="200"/>
      <c r="D13" s="200"/>
      <c r="E13" s="200"/>
      <c r="F13" s="200" t="s">
        <v>424</v>
      </c>
      <c r="G13" s="200"/>
      <c r="H13" s="200"/>
      <c r="I13" s="200"/>
    </row>
    <row r="14" s="191" customFormat="1" ht="33" customHeight="1" spans="1:9">
      <c r="A14" s="199" t="s">
        <v>110</v>
      </c>
      <c r="B14" s="219" t="s">
        <v>111</v>
      </c>
      <c r="C14" s="219" t="s">
        <v>112</v>
      </c>
      <c r="D14" s="220" t="s">
        <v>113</v>
      </c>
      <c r="E14" s="221" t="s">
        <v>114</v>
      </c>
      <c r="F14" s="219" t="s">
        <v>115</v>
      </c>
      <c r="G14" s="219" t="s">
        <v>116</v>
      </c>
      <c r="H14" s="219" t="s">
        <v>117</v>
      </c>
      <c r="I14" s="213" t="s">
        <v>118</v>
      </c>
    </row>
    <row r="15" s="191" customFormat="1" ht="19" customHeight="1" spans="1:9">
      <c r="A15" s="199"/>
      <c r="B15" s="220" t="s">
        <v>235</v>
      </c>
      <c r="C15" s="222" t="s">
        <v>236</v>
      </c>
      <c r="D15" s="223" t="s">
        <v>237</v>
      </c>
      <c r="E15" s="224" t="s">
        <v>238</v>
      </c>
      <c r="F15" s="199" t="s">
        <v>123</v>
      </c>
      <c r="G15" s="199">
        <v>2</v>
      </c>
      <c r="H15" s="199">
        <v>2</v>
      </c>
      <c r="I15" s="243"/>
    </row>
    <row r="16" s="191" customFormat="1" ht="19" customHeight="1" spans="1:9">
      <c r="A16" s="199"/>
      <c r="B16" s="219"/>
      <c r="C16" s="219"/>
      <c r="D16" s="223" t="s">
        <v>121</v>
      </c>
      <c r="E16" s="224" t="s">
        <v>122</v>
      </c>
      <c r="F16" s="199" t="s">
        <v>123</v>
      </c>
      <c r="G16" s="199">
        <v>2</v>
      </c>
      <c r="H16" s="199">
        <v>2</v>
      </c>
      <c r="I16" s="223"/>
    </row>
    <row r="17" s="191" customFormat="1" ht="19" customHeight="1" spans="1:9">
      <c r="A17" s="199"/>
      <c r="B17" s="219"/>
      <c r="C17" s="221"/>
      <c r="D17" s="223" t="s">
        <v>124</v>
      </c>
      <c r="E17" s="224" t="s">
        <v>125</v>
      </c>
      <c r="F17" s="199" t="s">
        <v>123</v>
      </c>
      <c r="G17" s="199">
        <v>2</v>
      </c>
      <c r="H17" s="199">
        <v>2</v>
      </c>
      <c r="I17" s="223"/>
    </row>
    <row r="18" s="191" customFormat="1" ht="19" customHeight="1" spans="1:9">
      <c r="A18" s="199"/>
      <c r="B18" s="219"/>
      <c r="C18" s="222" t="s">
        <v>239</v>
      </c>
      <c r="D18" s="223" t="s">
        <v>240</v>
      </c>
      <c r="E18" s="225">
        <v>1</v>
      </c>
      <c r="F18" s="199" t="s">
        <v>477</v>
      </c>
      <c r="G18" s="199">
        <v>2</v>
      </c>
      <c r="H18" s="199">
        <v>0.9</v>
      </c>
      <c r="I18" s="223" t="s">
        <v>485</v>
      </c>
    </row>
    <row r="19" s="191" customFormat="1" ht="19" customHeight="1" spans="1:9">
      <c r="A19" s="199"/>
      <c r="B19" s="219"/>
      <c r="C19" s="221"/>
      <c r="D19" s="223" t="s">
        <v>241</v>
      </c>
      <c r="E19" s="226">
        <v>1</v>
      </c>
      <c r="F19" s="199" t="s">
        <v>477</v>
      </c>
      <c r="G19" s="199">
        <v>2</v>
      </c>
      <c r="H19" s="199">
        <v>0.9</v>
      </c>
      <c r="I19" s="223" t="s">
        <v>485</v>
      </c>
    </row>
    <row r="20" s="191" customFormat="1" ht="19" customHeight="1" spans="1:9">
      <c r="A20" s="199"/>
      <c r="B20" s="220" t="s">
        <v>242</v>
      </c>
      <c r="C20" s="222" t="s">
        <v>243</v>
      </c>
      <c r="D20" s="223" t="s">
        <v>142</v>
      </c>
      <c r="E20" s="227" t="s">
        <v>143</v>
      </c>
      <c r="F20" s="199" t="s">
        <v>123</v>
      </c>
      <c r="G20" s="199">
        <v>2</v>
      </c>
      <c r="H20" s="199">
        <v>2</v>
      </c>
      <c r="I20" s="223"/>
    </row>
    <row r="21" s="191" customFormat="1" ht="19" customHeight="1" spans="1:9">
      <c r="A21" s="199"/>
      <c r="B21" s="219"/>
      <c r="C21" s="219"/>
      <c r="D21" s="223" t="s">
        <v>244</v>
      </c>
      <c r="E21" s="227" t="s">
        <v>245</v>
      </c>
      <c r="F21" s="199" t="s">
        <v>123</v>
      </c>
      <c r="G21" s="199">
        <v>2</v>
      </c>
      <c r="H21" s="199">
        <v>2</v>
      </c>
      <c r="I21" s="223"/>
    </row>
    <row r="22" s="191" customFormat="1" ht="19" customHeight="1" spans="1:9">
      <c r="A22" s="199"/>
      <c r="B22" s="219"/>
      <c r="C22" s="221"/>
      <c r="D22" s="223" t="s">
        <v>246</v>
      </c>
      <c r="E22" s="227" t="s">
        <v>247</v>
      </c>
      <c r="F22" s="199" t="s">
        <v>123</v>
      </c>
      <c r="G22" s="199">
        <v>1</v>
      </c>
      <c r="H22" s="199">
        <v>1</v>
      </c>
      <c r="I22" s="223"/>
    </row>
    <row r="23" s="191" customFormat="1" ht="19" customHeight="1" spans="1:9">
      <c r="A23" s="199"/>
      <c r="B23" s="219"/>
      <c r="C23" s="222" t="s">
        <v>248</v>
      </c>
      <c r="D23" s="223" t="s">
        <v>142</v>
      </c>
      <c r="E23" s="227" t="s">
        <v>143</v>
      </c>
      <c r="F23" s="199" t="s">
        <v>123</v>
      </c>
      <c r="G23" s="199">
        <v>2</v>
      </c>
      <c r="H23" s="199">
        <v>2</v>
      </c>
      <c r="I23" s="223"/>
    </row>
    <row r="24" s="191" customFormat="1" ht="19" customHeight="1" spans="1:9">
      <c r="A24" s="199"/>
      <c r="B24" s="219"/>
      <c r="C24" s="219"/>
      <c r="D24" s="223" t="s">
        <v>144</v>
      </c>
      <c r="E24" s="227" t="s">
        <v>145</v>
      </c>
      <c r="F24" s="199" t="s">
        <v>123</v>
      </c>
      <c r="G24" s="199">
        <v>2</v>
      </c>
      <c r="H24" s="199">
        <v>2</v>
      </c>
      <c r="I24" s="223"/>
    </row>
    <row r="25" s="191" customFormat="1" ht="19" customHeight="1" spans="1:9">
      <c r="A25" s="199"/>
      <c r="B25" s="219"/>
      <c r="C25" s="219"/>
      <c r="D25" s="223" t="s">
        <v>249</v>
      </c>
      <c r="E25" s="227" t="s">
        <v>245</v>
      </c>
      <c r="F25" s="199" t="s">
        <v>123</v>
      </c>
      <c r="G25" s="199">
        <v>1</v>
      </c>
      <c r="H25" s="199">
        <v>1</v>
      </c>
      <c r="I25" s="223"/>
    </row>
    <row r="26" s="191" customFormat="1" ht="19" customHeight="1" spans="1:9">
      <c r="A26" s="199"/>
      <c r="B26" s="219"/>
      <c r="C26" s="221"/>
      <c r="D26" s="223" t="s">
        <v>250</v>
      </c>
      <c r="E26" s="226">
        <v>1</v>
      </c>
      <c r="F26" s="199" t="s">
        <v>477</v>
      </c>
      <c r="G26" s="199">
        <v>10</v>
      </c>
      <c r="H26" s="199">
        <v>4.5</v>
      </c>
      <c r="I26" s="223" t="s">
        <v>485</v>
      </c>
    </row>
    <row r="27" s="192" customFormat="1" ht="33" customHeight="1" spans="1:9">
      <c r="A27" s="199"/>
      <c r="B27" s="220" t="s">
        <v>327</v>
      </c>
      <c r="C27" s="228" t="s">
        <v>155</v>
      </c>
      <c r="D27" s="229" t="s">
        <v>426</v>
      </c>
      <c r="E27" s="230" t="s">
        <v>427</v>
      </c>
      <c r="F27" s="199" t="s">
        <v>430</v>
      </c>
      <c r="G27" s="199">
        <v>2</v>
      </c>
      <c r="H27" s="199">
        <v>0</v>
      </c>
      <c r="I27" s="223" t="s">
        <v>428</v>
      </c>
    </row>
    <row r="28" s="192" customFormat="1" ht="29" customHeight="1" spans="1:9">
      <c r="A28" s="199"/>
      <c r="B28" s="213"/>
      <c r="C28" s="228"/>
      <c r="D28" s="229" t="s">
        <v>425</v>
      </c>
      <c r="E28" s="230" t="s">
        <v>308</v>
      </c>
      <c r="F28" s="199" t="s">
        <v>123</v>
      </c>
      <c r="G28" s="199">
        <v>8</v>
      </c>
      <c r="H28" s="199">
        <v>8</v>
      </c>
      <c r="I28" s="223"/>
    </row>
    <row r="29" s="192" customFormat="1" ht="35" customHeight="1" spans="1:9">
      <c r="A29" s="199"/>
      <c r="B29" s="213"/>
      <c r="C29" s="228"/>
      <c r="D29" s="229" t="s">
        <v>486</v>
      </c>
      <c r="E29" s="230" t="s">
        <v>308</v>
      </c>
      <c r="F29" s="199" t="s">
        <v>430</v>
      </c>
      <c r="G29" s="199">
        <v>1</v>
      </c>
      <c r="H29" s="199">
        <v>0</v>
      </c>
      <c r="I29" s="223" t="s">
        <v>428</v>
      </c>
    </row>
    <row r="30" s="192" customFormat="1" ht="19" customHeight="1" spans="1:9">
      <c r="A30" s="199"/>
      <c r="B30" s="213"/>
      <c r="C30" s="228" t="s">
        <v>173</v>
      </c>
      <c r="D30" s="229" t="s">
        <v>433</v>
      </c>
      <c r="E30" s="226">
        <v>1</v>
      </c>
      <c r="F30" s="199" t="s">
        <v>123</v>
      </c>
      <c r="G30" s="199">
        <v>12</v>
      </c>
      <c r="H30" s="199">
        <v>12</v>
      </c>
      <c r="I30" s="244"/>
    </row>
    <row r="31" s="192" customFormat="1" ht="19" customHeight="1" spans="1:9">
      <c r="A31" s="199"/>
      <c r="B31" s="213"/>
      <c r="C31" s="228" t="s">
        <v>179</v>
      </c>
      <c r="D31" s="229" t="s">
        <v>434</v>
      </c>
      <c r="E31" s="230" t="s">
        <v>487</v>
      </c>
      <c r="F31" s="199" t="s">
        <v>123</v>
      </c>
      <c r="G31" s="199">
        <v>6</v>
      </c>
      <c r="H31" s="199">
        <v>6</v>
      </c>
      <c r="I31" s="244"/>
    </row>
    <row r="32" s="192" customFormat="1" ht="19" customHeight="1" spans="1:9">
      <c r="A32" s="199"/>
      <c r="B32" s="213"/>
      <c r="C32" s="228" t="s">
        <v>185</v>
      </c>
      <c r="D32" s="229" t="s">
        <v>256</v>
      </c>
      <c r="E32" s="226">
        <v>1</v>
      </c>
      <c r="F32" s="199" t="s">
        <v>123</v>
      </c>
      <c r="G32" s="199">
        <v>6</v>
      </c>
      <c r="H32" s="199">
        <v>6</v>
      </c>
      <c r="I32" s="244"/>
    </row>
    <row r="33" s="192" customFormat="1" ht="19" customHeight="1" spans="1:9">
      <c r="A33" s="199"/>
      <c r="B33" s="220" t="s">
        <v>332</v>
      </c>
      <c r="C33" s="228" t="s">
        <v>259</v>
      </c>
      <c r="D33" s="229" t="s">
        <v>436</v>
      </c>
      <c r="E33" s="230" t="s">
        <v>437</v>
      </c>
      <c r="F33" s="199" t="s">
        <v>123</v>
      </c>
      <c r="G33" s="199">
        <v>8</v>
      </c>
      <c r="H33" s="199">
        <v>8</v>
      </c>
      <c r="I33" s="244"/>
    </row>
    <row r="34" s="192" customFormat="1" ht="19" customHeight="1" spans="1:9">
      <c r="A34" s="199"/>
      <c r="B34" s="213"/>
      <c r="C34" s="228" t="s">
        <v>261</v>
      </c>
      <c r="D34" s="229" t="s">
        <v>438</v>
      </c>
      <c r="E34" s="230" t="s">
        <v>439</v>
      </c>
      <c r="F34" s="199" t="s">
        <v>123</v>
      </c>
      <c r="G34" s="199">
        <v>7</v>
      </c>
      <c r="H34" s="199">
        <v>7</v>
      </c>
      <c r="I34" s="244"/>
    </row>
    <row r="35" s="192" customFormat="1" ht="19" customHeight="1" spans="1:9">
      <c r="A35" s="199"/>
      <c r="B35" s="213"/>
      <c r="C35" s="228" t="s">
        <v>264</v>
      </c>
      <c r="D35" s="229" t="s">
        <v>440</v>
      </c>
      <c r="E35" s="230" t="s">
        <v>441</v>
      </c>
      <c r="F35" s="199" t="s">
        <v>123</v>
      </c>
      <c r="G35" s="199">
        <v>5</v>
      </c>
      <c r="H35" s="199">
        <v>5</v>
      </c>
      <c r="I35" s="244"/>
    </row>
    <row r="36" s="192" customFormat="1" ht="19" customHeight="1" spans="1:9">
      <c r="A36" s="199"/>
      <c r="B36" s="213"/>
      <c r="C36" s="228" t="s">
        <v>265</v>
      </c>
      <c r="D36" s="229" t="s">
        <v>442</v>
      </c>
      <c r="E36" s="230" t="s">
        <v>443</v>
      </c>
      <c r="F36" s="199" t="s">
        <v>123</v>
      </c>
      <c r="G36" s="199">
        <v>5</v>
      </c>
      <c r="H36" s="199">
        <v>5</v>
      </c>
      <c r="I36" s="244"/>
    </row>
    <row r="37" s="192" customFormat="1" ht="19" customHeight="1" spans="1:9">
      <c r="A37" s="199"/>
      <c r="B37" s="220" t="s">
        <v>267</v>
      </c>
      <c r="C37" s="228" t="s">
        <v>268</v>
      </c>
      <c r="D37" s="229" t="s">
        <v>269</v>
      </c>
      <c r="E37" s="230" t="s">
        <v>301</v>
      </c>
      <c r="F37" s="231">
        <v>0.95</v>
      </c>
      <c r="G37" s="199">
        <v>10</v>
      </c>
      <c r="H37" s="199">
        <v>10</v>
      </c>
      <c r="I37" s="244"/>
    </row>
    <row r="38" s="192" customFormat="1" ht="19" customHeight="1" spans="1:9">
      <c r="A38" s="199"/>
      <c r="B38" s="218"/>
      <c r="C38" s="198"/>
      <c r="D38" s="200"/>
      <c r="E38" s="232"/>
      <c r="F38" s="199"/>
      <c r="G38" s="199"/>
      <c r="H38" s="199"/>
      <c r="I38" s="244"/>
    </row>
    <row r="39" s="191" customFormat="1" ht="16" customHeight="1" spans="1:9">
      <c r="A39" s="205" t="s">
        <v>210</v>
      </c>
      <c r="B39" s="206"/>
      <c r="C39" s="206"/>
      <c r="D39" s="206"/>
      <c r="E39" s="206"/>
      <c r="F39" s="233"/>
      <c r="G39" s="203">
        <f>SUM(G15:G38)</f>
        <v>100</v>
      </c>
      <c r="H39" s="203">
        <f>SUM(H15:H38)</f>
        <v>89.3</v>
      </c>
      <c r="I39" s="243"/>
    </row>
    <row r="40" s="192" customFormat="1" ht="36" customHeight="1" spans="1:9">
      <c r="A40" s="198" t="s">
        <v>211</v>
      </c>
      <c r="B40" s="234" t="s">
        <v>381</v>
      </c>
      <c r="C40" s="235"/>
      <c r="D40" s="235"/>
      <c r="E40" s="235"/>
      <c r="F40" s="235"/>
      <c r="G40" s="235"/>
      <c r="H40" s="235"/>
      <c r="I40" s="245"/>
    </row>
    <row r="41" s="192" customFormat="1" ht="18" customHeight="1" spans="1:8">
      <c r="A41" s="236"/>
      <c r="B41" s="236" t="s">
        <v>444</v>
      </c>
      <c r="C41" s="236"/>
      <c r="D41" s="237"/>
      <c r="E41" s="236"/>
      <c r="F41" s="236"/>
      <c r="G41" s="238"/>
      <c r="H41" s="238"/>
    </row>
    <row r="42" s="191" customFormat="1" ht="33" customHeight="1" spans="1:9">
      <c r="A42" s="239" t="s">
        <v>273</v>
      </c>
      <c r="B42" s="239"/>
      <c r="C42" s="239"/>
      <c r="D42" s="239"/>
      <c r="E42" s="239"/>
      <c r="F42" s="239"/>
      <c r="G42" s="240"/>
      <c r="H42" s="240"/>
      <c r="I42" s="239"/>
    </row>
    <row r="43" s="191" customFormat="1" ht="17" customHeight="1" spans="1:9">
      <c r="A43" s="241" t="s">
        <v>214</v>
      </c>
      <c r="B43" s="241"/>
      <c r="C43" s="241"/>
      <c r="D43" s="241"/>
      <c r="E43" s="241"/>
      <c r="F43" s="241"/>
      <c r="G43" s="197"/>
      <c r="H43" s="197"/>
      <c r="I43" s="241"/>
    </row>
    <row r="44" s="191" customFormat="1" ht="29" customHeight="1" spans="1:9">
      <c r="A44" s="239" t="s">
        <v>215</v>
      </c>
      <c r="B44" s="239"/>
      <c r="C44" s="239"/>
      <c r="D44" s="239"/>
      <c r="E44" s="239"/>
      <c r="F44" s="239"/>
      <c r="G44" s="240"/>
      <c r="H44" s="240"/>
      <c r="I44" s="239"/>
    </row>
    <row r="45" s="191" customFormat="1" ht="33" customHeight="1" spans="1:9">
      <c r="A45" s="239" t="s">
        <v>216</v>
      </c>
      <c r="B45" s="239"/>
      <c r="C45" s="239"/>
      <c r="D45" s="239"/>
      <c r="E45" s="239"/>
      <c r="F45" s="239"/>
      <c r="G45" s="240"/>
      <c r="H45" s="240"/>
      <c r="I45" s="239"/>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9:F39"/>
    <mergeCell ref="B40:I40"/>
    <mergeCell ref="A42:I42"/>
    <mergeCell ref="A43:I43"/>
    <mergeCell ref="A44:I44"/>
    <mergeCell ref="A45:I45"/>
    <mergeCell ref="A6:A11"/>
    <mergeCell ref="A12:A13"/>
    <mergeCell ref="A14:A38"/>
    <mergeCell ref="B15:B19"/>
    <mergeCell ref="B20:B26"/>
    <mergeCell ref="B27:B32"/>
    <mergeCell ref="B33:B36"/>
    <mergeCell ref="B37:B38"/>
    <mergeCell ref="C15:C17"/>
    <mergeCell ref="C18:C19"/>
    <mergeCell ref="C20:C22"/>
    <mergeCell ref="C23:C26"/>
    <mergeCell ref="C27:C29"/>
  </mergeCells>
  <pageMargins left="0.75" right="0.75" top="1" bottom="1" header="0.5" footer="0.5"/>
  <pageSetup paperSize="9" scale="68"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1"/>
  <sheetViews>
    <sheetView view="pageBreakPreview" zoomScaleNormal="100" workbookViewId="0">
      <selection activeCell="A3" sqref="$A3:$XFD3"/>
    </sheetView>
  </sheetViews>
  <sheetFormatPr defaultColWidth="9" defaultRowHeight="13.5"/>
  <cols>
    <col min="1" max="1" width="7" style="98" customWidth="1"/>
    <col min="2" max="2" width="10.125" style="98" customWidth="1"/>
    <col min="3" max="3" width="12.5" style="98" customWidth="1"/>
    <col min="4" max="4" width="22.25" style="99" customWidth="1"/>
    <col min="5" max="6" width="15.5" style="98" customWidth="1"/>
    <col min="7" max="8" width="6.875" style="98" customWidth="1"/>
    <col min="9" max="9" width="15.75" style="98" customWidth="1"/>
    <col min="10" max="12" width="9" style="98"/>
    <col min="13" max="13" width="10.375" style="98"/>
    <col min="14" max="14" width="9" style="98"/>
    <col min="15" max="15" width="11.5" style="98"/>
    <col min="16" max="17" width="9" style="98"/>
    <col min="18" max="18" width="11.5" style="98"/>
    <col min="19" max="16384" width="9" style="98"/>
  </cols>
  <sheetData>
    <row r="1" customFormat="1" ht="20.25" spans="1:18">
      <c r="A1" s="100" t="s">
        <v>217</v>
      </c>
      <c r="B1" s="100"/>
      <c r="C1" s="100"/>
      <c r="D1" s="100"/>
      <c r="E1" s="100"/>
      <c r="F1" s="100"/>
      <c r="G1" s="100"/>
      <c r="H1" s="100"/>
      <c r="I1" s="100"/>
      <c r="J1" s="98"/>
      <c r="K1" s="98"/>
      <c r="L1" s="98"/>
      <c r="M1" s="98"/>
      <c r="N1" s="98"/>
      <c r="O1" s="98"/>
      <c r="P1" s="98"/>
      <c r="Q1" s="98"/>
      <c r="R1" s="98"/>
    </row>
    <row r="2" customFormat="1" spans="1:18">
      <c r="A2" s="101"/>
      <c r="B2" s="101"/>
      <c r="C2" s="101"/>
      <c r="D2" s="99"/>
      <c r="E2" s="101" t="s">
        <v>218</v>
      </c>
      <c r="F2" s="101"/>
      <c r="G2" s="101"/>
      <c r="H2" s="101"/>
      <c r="I2" s="98"/>
      <c r="J2" s="98"/>
      <c r="K2" s="98"/>
      <c r="L2" s="98"/>
      <c r="M2" s="98"/>
      <c r="N2" s="98"/>
      <c r="O2" s="98"/>
      <c r="P2" s="98"/>
      <c r="Q2" s="98"/>
      <c r="R2" s="98"/>
    </row>
    <row r="3" s="1" customFormat="1" spans="1:9">
      <c r="A3" s="9" t="s">
        <v>219</v>
      </c>
      <c r="B3" s="9"/>
      <c r="C3" s="9" t="s">
        <v>94</v>
      </c>
      <c r="D3" s="10"/>
      <c r="E3" s="9"/>
      <c r="F3" s="9"/>
      <c r="G3" s="9"/>
      <c r="H3" s="9" t="s">
        <v>220</v>
      </c>
      <c r="I3" s="37">
        <v>45181</v>
      </c>
    </row>
    <row r="4" s="1" customFormat="1" ht="21" customHeight="1" spans="1:9">
      <c r="A4" s="102" t="s">
        <v>221</v>
      </c>
      <c r="B4" s="103" t="s">
        <v>46</v>
      </c>
      <c r="C4" s="103"/>
      <c r="D4" s="104"/>
      <c r="E4" s="103"/>
      <c r="F4" s="103"/>
      <c r="G4" s="103"/>
      <c r="H4" s="103"/>
      <c r="I4" s="103"/>
    </row>
    <row r="5" s="1" customFormat="1" ht="21" customHeight="1" spans="1:9">
      <c r="A5" s="105" t="s">
        <v>222</v>
      </c>
      <c r="B5" s="103" t="s">
        <v>94</v>
      </c>
      <c r="C5" s="103"/>
      <c r="D5" s="104"/>
      <c r="E5" s="106"/>
      <c r="F5" s="103" t="s">
        <v>223</v>
      </c>
      <c r="G5" s="103" t="s">
        <v>488</v>
      </c>
      <c r="H5" s="103"/>
      <c r="I5" s="103"/>
    </row>
    <row r="6" s="97" customFormat="1" ht="24" customHeight="1" spans="1:9">
      <c r="A6" s="107" t="s">
        <v>224</v>
      </c>
      <c r="B6" s="108" t="s">
        <v>96</v>
      </c>
      <c r="C6" s="108"/>
      <c r="D6" s="109" t="s">
        <v>225</v>
      </c>
      <c r="E6" s="110" t="s">
        <v>226</v>
      </c>
      <c r="F6" s="109" t="s">
        <v>227</v>
      </c>
      <c r="G6" s="110" t="s">
        <v>228</v>
      </c>
      <c r="H6" s="111"/>
      <c r="I6" s="134"/>
    </row>
    <row r="7" customFormat="1" ht="18" customHeight="1" spans="1:18">
      <c r="A7" s="112"/>
      <c r="B7" s="108" t="s">
        <v>229</v>
      </c>
      <c r="C7" s="108"/>
      <c r="D7" s="113">
        <f t="shared" ref="D7:F7" si="0">D8+D11</f>
        <v>650000</v>
      </c>
      <c r="E7" s="114">
        <f t="shared" si="0"/>
        <v>0</v>
      </c>
      <c r="F7" s="114">
        <f t="shared" si="0"/>
        <v>650000</v>
      </c>
      <c r="G7" s="115">
        <f>F7/(D7+E7)</f>
        <v>1</v>
      </c>
      <c r="H7" s="116"/>
      <c r="I7" s="139"/>
      <c r="J7" s="98"/>
      <c r="K7" s="98"/>
      <c r="L7" s="98"/>
      <c r="M7" s="98"/>
      <c r="N7" s="98"/>
      <c r="O7" s="98"/>
      <c r="P7" s="98"/>
      <c r="Q7" s="98"/>
      <c r="R7" s="98"/>
    </row>
    <row r="8" customFormat="1" ht="18" customHeight="1" spans="1:18">
      <c r="A8" s="112"/>
      <c r="B8" s="117" t="s">
        <v>230</v>
      </c>
      <c r="C8" s="117"/>
      <c r="D8" s="113">
        <f t="shared" ref="D8:F8" si="1">D9+D10</f>
        <v>650000</v>
      </c>
      <c r="E8" s="114">
        <f t="shared" si="1"/>
        <v>0</v>
      </c>
      <c r="F8" s="114">
        <f t="shared" si="1"/>
        <v>650000</v>
      </c>
      <c r="G8" s="110" t="s">
        <v>102</v>
      </c>
      <c r="H8" s="111"/>
      <c r="I8" s="134"/>
      <c r="J8" s="98"/>
      <c r="K8" s="98"/>
      <c r="L8" s="98"/>
      <c r="M8" s="98"/>
      <c r="N8" s="98"/>
      <c r="O8" s="98"/>
      <c r="P8" s="98"/>
      <c r="Q8" s="98"/>
      <c r="R8" s="98"/>
    </row>
    <row r="9" s="1" customFormat="1" ht="18" customHeight="1" spans="1:9">
      <c r="A9" s="93"/>
      <c r="B9" s="118" t="s">
        <v>231</v>
      </c>
      <c r="C9" s="118"/>
      <c r="D9" s="119"/>
      <c r="E9" s="120"/>
      <c r="F9" s="121"/>
      <c r="G9" s="110" t="s">
        <v>102</v>
      </c>
      <c r="H9" s="111"/>
      <c r="I9" s="134"/>
    </row>
    <row r="10" s="1" customFormat="1" ht="18" customHeight="1" spans="1:9">
      <c r="A10" s="93"/>
      <c r="B10" s="118" t="s">
        <v>232</v>
      </c>
      <c r="C10" s="118"/>
      <c r="D10" s="119">
        <v>650000</v>
      </c>
      <c r="E10" s="120"/>
      <c r="F10" s="121">
        <v>650000</v>
      </c>
      <c r="G10" s="110" t="s">
        <v>102</v>
      </c>
      <c r="H10" s="111"/>
      <c r="I10" s="134"/>
    </row>
    <row r="11" s="1" customFormat="1" ht="18" customHeight="1" spans="1:9">
      <c r="A11" s="122"/>
      <c r="B11" s="118" t="s">
        <v>104</v>
      </c>
      <c r="C11" s="118"/>
      <c r="D11" s="119"/>
      <c r="E11" s="120"/>
      <c r="F11" s="121"/>
      <c r="G11" s="110" t="s">
        <v>102</v>
      </c>
      <c r="H11" s="111"/>
      <c r="I11" s="134"/>
    </row>
    <row r="12" customFormat="1" ht="18" customHeight="1" spans="1:18">
      <c r="A12" s="107" t="s">
        <v>105</v>
      </c>
      <c r="B12" s="108" t="s">
        <v>106</v>
      </c>
      <c r="C12" s="108"/>
      <c r="D12" s="109"/>
      <c r="E12" s="108"/>
      <c r="F12" s="108" t="s">
        <v>107</v>
      </c>
      <c r="G12" s="108"/>
      <c r="H12" s="108"/>
      <c r="I12" s="108"/>
      <c r="J12" s="98"/>
      <c r="K12" s="98"/>
      <c r="L12" s="98"/>
      <c r="M12" s="98"/>
      <c r="N12" s="98"/>
      <c r="O12" s="98"/>
      <c r="P12" s="98"/>
      <c r="Q12" s="98"/>
      <c r="R12" s="98"/>
    </row>
    <row r="13" s="1" customFormat="1" ht="46" customHeight="1" spans="1:9">
      <c r="A13" s="93"/>
      <c r="B13" s="104" t="s">
        <v>489</v>
      </c>
      <c r="C13" s="104"/>
      <c r="D13" s="104"/>
      <c r="E13" s="104"/>
      <c r="F13" s="104" t="s">
        <v>489</v>
      </c>
      <c r="G13" s="104"/>
      <c r="H13" s="104"/>
      <c r="I13" s="104"/>
    </row>
    <row r="14" customFormat="1" ht="33" customHeight="1" spans="1:18">
      <c r="A14" s="103" t="s">
        <v>110</v>
      </c>
      <c r="B14" s="123" t="s">
        <v>111</v>
      </c>
      <c r="C14" s="123" t="s">
        <v>112</v>
      </c>
      <c r="D14" s="124" t="s">
        <v>113</v>
      </c>
      <c r="E14" s="125" t="s">
        <v>114</v>
      </c>
      <c r="F14" s="123" t="s">
        <v>115</v>
      </c>
      <c r="G14" s="123" t="s">
        <v>116</v>
      </c>
      <c r="H14" s="123" t="s">
        <v>117</v>
      </c>
      <c r="I14" s="93" t="s">
        <v>118</v>
      </c>
      <c r="J14" s="98"/>
      <c r="K14" s="98"/>
      <c r="L14" s="98"/>
      <c r="M14" s="98"/>
      <c r="N14" s="98"/>
      <c r="O14" s="98"/>
      <c r="P14" s="98"/>
      <c r="Q14" s="98"/>
      <c r="R14" s="98"/>
    </row>
    <row r="15" s="98" customFormat="1" ht="19" customHeight="1" spans="1:9">
      <c r="A15" s="103"/>
      <c r="B15" s="124" t="s">
        <v>235</v>
      </c>
      <c r="C15" s="126" t="s">
        <v>236</v>
      </c>
      <c r="D15" s="127" t="s">
        <v>237</v>
      </c>
      <c r="E15" s="128" t="s">
        <v>238</v>
      </c>
      <c r="F15" s="128" t="s">
        <v>123</v>
      </c>
      <c r="G15" s="103">
        <v>2</v>
      </c>
      <c r="H15" s="103">
        <v>2</v>
      </c>
      <c r="I15" s="140"/>
    </row>
    <row r="16" s="98" customFormat="1" ht="19" customHeight="1" spans="1:9">
      <c r="A16" s="103"/>
      <c r="B16" s="123"/>
      <c r="C16" s="123"/>
      <c r="D16" s="127" t="s">
        <v>121</v>
      </c>
      <c r="E16" s="128" t="s">
        <v>122</v>
      </c>
      <c r="F16" s="128" t="s">
        <v>123</v>
      </c>
      <c r="G16" s="103">
        <v>2</v>
      </c>
      <c r="H16" s="103">
        <v>2</v>
      </c>
      <c r="I16" s="140"/>
    </row>
    <row r="17" s="98" customFormat="1" ht="19" customHeight="1" spans="1:9">
      <c r="A17" s="103"/>
      <c r="B17" s="123"/>
      <c r="C17" s="125"/>
      <c r="D17" s="127" t="s">
        <v>124</v>
      </c>
      <c r="E17" s="128" t="s">
        <v>125</v>
      </c>
      <c r="F17" s="128" t="s">
        <v>123</v>
      </c>
      <c r="G17" s="103">
        <v>2</v>
      </c>
      <c r="H17" s="103">
        <v>2</v>
      </c>
      <c r="I17" s="140"/>
    </row>
    <row r="18" s="98" customFormat="1" ht="19" customHeight="1" spans="1:9">
      <c r="A18" s="103"/>
      <c r="B18" s="123"/>
      <c r="C18" s="126" t="s">
        <v>239</v>
      </c>
      <c r="D18" s="127" t="s">
        <v>240</v>
      </c>
      <c r="E18" s="129">
        <v>1</v>
      </c>
      <c r="F18" s="159">
        <v>1</v>
      </c>
      <c r="G18" s="103">
        <v>2</v>
      </c>
      <c r="H18" s="103">
        <v>2</v>
      </c>
      <c r="I18" s="140"/>
    </row>
    <row r="19" s="98" customFormat="1" ht="19" customHeight="1" spans="1:9">
      <c r="A19" s="103"/>
      <c r="B19" s="123"/>
      <c r="C19" s="125"/>
      <c r="D19" s="127" t="s">
        <v>241</v>
      </c>
      <c r="E19" s="130">
        <v>1</v>
      </c>
      <c r="F19" s="159">
        <v>1</v>
      </c>
      <c r="G19" s="103">
        <v>2</v>
      </c>
      <c r="H19" s="103">
        <v>2</v>
      </c>
      <c r="I19" s="140"/>
    </row>
    <row r="20" s="98" customFormat="1" ht="19" customHeight="1" spans="1:9">
      <c r="A20" s="103"/>
      <c r="B20" s="124" t="s">
        <v>242</v>
      </c>
      <c r="C20" s="126" t="s">
        <v>243</v>
      </c>
      <c r="D20" s="127" t="s">
        <v>142</v>
      </c>
      <c r="E20" s="131" t="s">
        <v>143</v>
      </c>
      <c r="F20" s="128" t="s">
        <v>123</v>
      </c>
      <c r="G20" s="103">
        <v>2</v>
      </c>
      <c r="H20" s="103">
        <v>2</v>
      </c>
      <c r="I20" s="140"/>
    </row>
    <row r="21" s="98" customFormat="1" ht="19" customHeight="1" spans="1:9">
      <c r="A21" s="103"/>
      <c r="B21" s="123"/>
      <c r="C21" s="123"/>
      <c r="D21" s="127" t="s">
        <v>244</v>
      </c>
      <c r="E21" s="131" t="s">
        <v>245</v>
      </c>
      <c r="F21" s="128" t="s">
        <v>123</v>
      </c>
      <c r="G21" s="103">
        <v>2</v>
      </c>
      <c r="H21" s="103">
        <v>2</v>
      </c>
      <c r="I21" s="140"/>
    </row>
    <row r="22" s="98" customFormat="1" ht="19" customHeight="1" spans="1:9">
      <c r="A22" s="103"/>
      <c r="B22" s="123"/>
      <c r="C22" s="125"/>
      <c r="D22" s="127" t="s">
        <v>246</v>
      </c>
      <c r="E22" s="131" t="s">
        <v>247</v>
      </c>
      <c r="F22" s="128" t="s">
        <v>123</v>
      </c>
      <c r="G22" s="103">
        <v>1</v>
      </c>
      <c r="H22" s="103">
        <v>1</v>
      </c>
      <c r="I22" s="140"/>
    </row>
    <row r="23" s="98" customFormat="1" ht="19" customHeight="1" spans="1:9">
      <c r="A23" s="103"/>
      <c r="B23" s="123"/>
      <c r="C23" s="126" t="s">
        <v>248</v>
      </c>
      <c r="D23" s="127" t="s">
        <v>142</v>
      </c>
      <c r="E23" s="131" t="s">
        <v>143</v>
      </c>
      <c r="F23" s="128" t="s">
        <v>123</v>
      </c>
      <c r="G23" s="103">
        <v>2</v>
      </c>
      <c r="H23" s="103">
        <v>2</v>
      </c>
      <c r="I23" s="140"/>
    </row>
    <row r="24" s="98" customFormat="1" ht="19" customHeight="1" spans="1:9">
      <c r="A24" s="103"/>
      <c r="B24" s="123"/>
      <c r="C24" s="123"/>
      <c r="D24" s="127" t="s">
        <v>144</v>
      </c>
      <c r="E24" s="131" t="s">
        <v>145</v>
      </c>
      <c r="F24" s="128" t="s">
        <v>123</v>
      </c>
      <c r="G24" s="103">
        <v>2</v>
      </c>
      <c r="H24" s="103">
        <v>2</v>
      </c>
      <c r="I24" s="140"/>
    </row>
    <row r="25" s="98" customFormat="1" ht="19" customHeight="1" spans="1:9">
      <c r="A25" s="103"/>
      <c r="B25" s="123"/>
      <c r="C25" s="123"/>
      <c r="D25" s="127" t="s">
        <v>249</v>
      </c>
      <c r="E25" s="131" t="s">
        <v>245</v>
      </c>
      <c r="F25" s="128" t="s">
        <v>123</v>
      </c>
      <c r="G25" s="103">
        <v>1</v>
      </c>
      <c r="H25" s="103">
        <v>1</v>
      </c>
      <c r="I25" s="140"/>
    </row>
    <row r="26" s="98" customFormat="1" ht="19" customHeight="1" spans="1:9">
      <c r="A26" s="103"/>
      <c r="B26" s="123"/>
      <c r="C26" s="125"/>
      <c r="D26" s="127" t="s">
        <v>250</v>
      </c>
      <c r="E26" s="130">
        <v>1</v>
      </c>
      <c r="F26" s="159">
        <v>1</v>
      </c>
      <c r="G26" s="103">
        <v>10</v>
      </c>
      <c r="H26" s="103">
        <v>10</v>
      </c>
      <c r="I26" s="140"/>
    </row>
    <row r="27" s="1" customFormat="1" ht="30" customHeight="1" spans="1:13">
      <c r="A27" s="103"/>
      <c r="B27" s="124" t="s">
        <v>327</v>
      </c>
      <c r="C27" s="15" t="s">
        <v>155</v>
      </c>
      <c r="D27" s="29" t="s">
        <v>490</v>
      </c>
      <c r="E27" s="30" t="s">
        <v>491</v>
      </c>
      <c r="F27" s="103">
        <v>25</v>
      </c>
      <c r="G27" s="103">
        <v>10</v>
      </c>
      <c r="H27" s="103">
        <v>10</v>
      </c>
      <c r="I27" s="141"/>
      <c r="K27" s="98"/>
      <c r="L27" s="98"/>
      <c r="M27" s="98"/>
    </row>
    <row r="28" s="1" customFormat="1" ht="19" customHeight="1" spans="1:13">
      <c r="A28" s="103"/>
      <c r="B28" s="93"/>
      <c r="C28" s="15" t="s">
        <v>173</v>
      </c>
      <c r="D28" s="29" t="s">
        <v>355</v>
      </c>
      <c r="E28" s="30" t="s">
        <v>356</v>
      </c>
      <c r="F28" s="128" t="s">
        <v>123</v>
      </c>
      <c r="G28" s="103">
        <v>5</v>
      </c>
      <c r="H28" s="103">
        <v>5</v>
      </c>
      <c r="I28" s="141"/>
      <c r="K28" s="98"/>
      <c r="L28" s="98"/>
      <c r="M28" s="98"/>
    </row>
    <row r="29" s="1" customFormat="1" ht="19" customHeight="1" spans="1:13">
      <c r="A29" s="103"/>
      <c r="B29" s="93"/>
      <c r="C29" s="15" t="s">
        <v>179</v>
      </c>
      <c r="D29" s="29" t="s">
        <v>492</v>
      </c>
      <c r="E29" s="30" t="s">
        <v>282</v>
      </c>
      <c r="F29" s="159">
        <v>1</v>
      </c>
      <c r="G29" s="103">
        <v>10</v>
      </c>
      <c r="H29" s="103">
        <v>10</v>
      </c>
      <c r="I29" s="141"/>
      <c r="K29" s="98"/>
      <c r="L29" s="98"/>
      <c r="M29" s="98"/>
    </row>
    <row r="30" s="1" customFormat="1" ht="19" customHeight="1" spans="1:13">
      <c r="A30" s="103"/>
      <c r="B30" s="93"/>
      <c r="C30" s="15" t="s">
        <v>185</v>
      </c>
      <c r="D30" s="29" t="s">
        <v>256</v>
      </c>
      <c r="E30" s="130">
        <v>1</v>
      </c>
      <c r="F30" s="159">
        <v>1</v>
      </c>
      <c r="G30" s="103">
        <v>10</v>
      </c>
      <c r="H30" s="103">
        <v>10</v>
      </c>
      <c r="I30" s="141"/>
      <c r="K30" s="98"/>
      <c r="L30" s="98"/>
      <c r="M30" s="98"/>
    </row>
    <row r="31" s="1" customFormat="1" ht="28" customHeight="1" spans="1:13">
      <c r="A31" s="103"/>
      <c r="B31" s="124" t="s">
        <v>332</v>
      </c>
      <c r="C31" s="15" t="s">
        <v>259</v>
      </c>
      <c r="D31" s="29" t="s">
        <v>493</v>
      </c>
      <c r="E31" s="30" t="s">
        <v>202</v>
      </c>
      <c r="F31" s="128" t="s">
        <v>123</v>
      </c>
      <c r="G31" s="103">
        <v>15</v>
      </c>
      <c r="H31" s="103">
        <v>15</v>
      </c>
      <c r="I31" s="141"/>
      <c r="K31" s="98"/>
      <c r="L31" s="98"/>
      <c r="M31" s="98"/>
    </row>
    <row r="32" s="1" customFormat="1" ht="19" customHeight="1" spans="1:13">
      <c r="A32" s="103"/>
      <c r="B32" s="93"/>
      <c r="C32" s="15" t="s">
        <v>265</v>
      </c>
      <c r="D32" s="29" t="s">
        <v>334</v>
      </c>
      <c r="E32" s="30" t="s">
        <v>202</v>
      </c>
      <c r="F32" s="128" t="s">
        <v>123</v>
      </c>
      <c r="G32" s="103">
        <v>10</v>
      </c>
      <c r="H32" s="103">
        <v>10</v>
      </c>
      <c r="I32" s="141"/>
      <c r="K32" s="98"/>
      <c r="L32" s="98"/>
      <c r="M32" s="98"/>
    </row>
    <row r="33" s="1" customFormat="1" ht="19" customHeight="1" spans="1:13">
      <c r="A33" s="103"/>
      <c r="B33" s="124" t="s">
        <v>267</v>
      </c>
      <c r="C33" s="15" t="s">
        <v>268</v>
      </c>
      <c r="D33" s="29" t="s">
        <v>494</v>
      </c>
      <c r="E33" s="30" t="s">
        <v>289</v>
      </c>
      <c r="F33" s="159">
        <v>0.9</v>
      </c>
      <c r="G33" s="103">
        <v>10</v>
      </c>
      <c r="H33" s="103">
        <v>10</v>
      </c>
      <c r="I33" s="141"/>
      <c r="K33" s="98"/>
      <c r="L33" s="98"/>
      <c r="M33" s="98"/>
    </row>
    <row r="34" s="1" customFormat="1" ht="19" customHeight="1" spans="1:13">
      <c r="A34" s="103"/>
      <c r="B34" s="122"/>
      <c r="C34" s="106"/>
      <c r="D34" s="104"/>
      <c r="E34" s="133"/>
      <c r="F34" s="106"/>
      <c r="G34" s="102"/>
      <c r="H34" s="102"/>
      <c r="I34" s="141"/>
      <c r="K34" s="98"/>
      <c r="L34" s="98"/>
      <c r="M34" s="98"/>
    </row>
    <row r="35" s="41" customFormat="1" ht="16" customHeight="1" spans="1:18">
      <c r="A35" s="110" t="s">
        <v>210</v>
      </c>
      <c r="B35" s="111"/>
      <c r="C35" s="111"/>
      <c r="D35" s="111"/>
      <c r="E35" s="111"/>
      <c r="F35" s="134"/>
      <c r="G35" s="108">
        <f>SUM(G15:G34)</f>
        <v>100</v>
      </c>
      <c r="H35" s="108">
        <f>SUM(H15:H34)</f>
        <v>100</v>
      </c>
      <c r="I35" s="140"/>
      <c r="J35" s="98"/>
      <c r="K35" s="98"/>
      <c r="L35" s="98"/>
      <c r="M35" s="98"/>
      <c r="N35" s="98"/>
      <c r="O35" s="98"/>
      <c r="P35" s="98"/>
      <c r="Q35" s="98"/>
      <c r="R35" s="98"/>
    </row>
    <row r="36" s="1" customFormat="1" ht="36" customHeight="1" spans="1:9">
      <c r="A36" s="102" t="s">
        <v>211</v>
      </c>
      <c r="B36" s="135" t="s">
        <v>381</v>
      </c>
      <c r="C36" s="136"/>
      <c r="D36" s="136"/>
      <c r="E36" s="136"/>
      <c r="F36" s="136"/>
      <c r="G36" s="136"/>
      <c r="H36" s="136"/>
      <c r="I36" s="142"/>
    </row>
    <row r="37" s="1" customFormat="1" ht="18" customHeight="1" spans="1:8">
      <c r="A37" s="9"/>
      <c r="B37" s="9" t="s">
        <v>272</v>
      </c>
      <c r="C37" s="9" t="s">
        <v>382</v>
      </c>
      <c r="D37" s="10"/>
      <c r="E37" s="9"/>
      <c r="F37" s="9"/>
      <c r="G37" s="9"/>
      <c r="H37" s="9"/>
    </row>
    <row r="38" s="41" customFormat="1" ht="33" customHeight="1" spans="1:18">
      <c r="A38" s="137" t="s">
        <v>273</v>
      </c>
      <c r="B38" s="137"/>
      <c r="C38" s="137"/>
      <c r="D38" s="137"/>
      <c r="E38" s="137"/>
      <c r="F38" s="137"/>
      <c r="G38" s="137"/>
      <c r="H38" s="137"/>
      <c r="I38" s="137"/>
      <c r="J38" s="98"/>
      <c r="K38" s="98"/>
      <c r="L38" s="98"/>
      <c r="M38" s="98"/>
      <c r="N38" s="98"/>
      <c r="O38" s="98"/>
      <c r="P38" s="98"/>
      <c r="Q38" s="98"/>
      <c r="R38" s="98"/>
    </row>
    <row r="39" s="41" customFormat="1" ht="17" customHeight="1" spans="1:18">
      <c r="A39" s="138" t="s">
        <v>214</v>
      </c>
      <c r="B39" s="138"/>
      <c r="C39" s="138"/>
      <c r="D39" s="138"/>
      <c r="E39" s="138"/>
      <c r="F39" s="138"/>
      <c r="G39" s="138"/>
      <c r="H39" s="138"/>
      <c r="I39" s="138"/>
      <c r="J39" s="98"/>
      <c r="K39" s="98"/>
      <c r="L39" s="98"/>
      <c r="M39" s="98"/>
      <c r="N39" s="98"/>
      <c r="O39" s="190"/>
      <c r="P39" s="98"/>
      <c r="Q39" s="98"/>
      <c r="R39" s="98"/>
    </row>
    <row r="40" s="98" customFormat="1" ht="29" customHeight="1" spans="1:9">
      <c r="A40" s="137" t="s">
        <v>215</v>
      </c>
      <c r="B40" s="137"/>
      <c r="C40" s="137"/>
      <c r="D40" s="137"/>
      <c r="E40" s="137"/>
      <c r="F40" s="137"/>
      <c r="G40" s="137"/>
      <c r="H40" s="137"/>
      <c r="I40" s="137"/>
    </row>
    <row r="41" s="98" customFormat="1" ht="33" customHeight="1" spans="1:9">
      <c r="A41" s="137" t="s">
        <v>216</v>
      </c>
      <c r="B41" s="137"/>
      <c r="C41" s="137"/>
      <c r="D41" s="137"/>
      <c r="E41" s="137"/>
      <c r="F41" s="137"/>
      <c r="G41" s="137"/>
      <c r="H41" s="137"/>
      <c r="I41" s="137"/>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5:F35"/>
    <mergeCell ref="B36:I36"/>
    <mergeCell ref="A38:I38"/>
    <mergeCell ref="A39:I39"/>
    <mergeCell ref="A40:I40"/>
    <mergeCell ref="A41:I41"/>
    <mergeCell ref="A6:A11"/>
    <mergeCell ref="A12:A13"/>
    <mergeCell ref="A14:A34"/>
    <mergeCell ref="B15:B19"/>
    <mergeCell ref="B20:B26"/>
    <mergeCell ref="B27:B30"/>
    <mergeCell ref="B31:B32"/>
    <mergeCell ref="B33:B34"/>
    <mergeCell ref="C15:C17"/>
    <mergeCell ref="C18:C19"/>
    <mergeCell ref="C20:C22"/>
    <mergeCell ref="C23:C26"/>
  </mergeCells>
  <pageMargins left="0.75" right="0.75" top="1" bottom="1" header="0.5" footer="0.5"/>
  <pageSetup paperSize="9" scale="78"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view="pageBreakPreview" zoomScaleNormal="100" workbookViewId="0">
      <selection activeCell="A3" sqref="$A3:$XFD3"/>
    </sheetView>
  </sheetViews>
  <sheetFormatPr defaultColWidth="9" defaultRowHeight="13.5"/>
  <cols>
    <col min="1" max="1" width="7" style="43" customWidth="1"/>
    <col min="2" max="2" width="10.125" style="43" customWidth="1"/>
    <col min="3" max="3" width="12.5" style="43" customWidth="1"/>
    <col min="4" max="4" width="24.6333333333333" style="43" customWidth="1"/>
    <col min="5" max="6" width="15.5" style="43" customWidth="1"/>
    <col min="7" max="8" width="6.875" style="43" customWidth="1"/>
    <col min="9" max="9" width="17.75" style="43" customWidth="1"/>
    <col min="10" max="13" width="9" style="43"/>
    <col min="14" max="14" width="12.625" style="43"/>
    <col min="15" max="16384" width="9" style="43"/>
  </cols>
  <sheetData>
    <row r="1" customFormat="1" ht="20.25" spans="1:14">
      <c r="A1" s="172" t="s">
        <v>217</v>
      </c>
      <c r="B1" s="172"/>
      <c r="C1" s="172"/>
      <c r="D1" s="172"/>
      <c r="E1" s="172"/>
      <c r="F1" s="172"/>
      <c r="G1" s="172"/>
      <c r="H1" s="172"/>
      <c r="I1" s="172"/>
      <c r="J1" s="43"/>
      <c r="K1" s="43"/>
      <c r="L1" s="43"/>
      <c r="M1" s="43"/>
      <c r="N1" s="43"/>
    </row>
    <row r="2" customFormat="1" spans="1:14">
      <c r="A2" s="173"/>
      <c r="B2" s="173"/>
      <c r="C2" s="173"/>
      <c r="D2" s="43"/>
      <c r="E2" s="173" t="s">
        <v>218</v>
      </c>
      <c r="F2" s="173"/>
      <c r="G2" s="173"/>
      <c r="H2" s="173"/>
      <c r="I2" s="43"/>
      <c r="J2" s="43"/>
      <c r="K2" s="43"/>
      <c r="L2" s="43"/>
      <c r="M2" s="43"/>
      <c r="N2" s="43"/>
    </row>
    <row r="3" s="1" customFormat="1" spans="1:9">
      <c r="A3" s="9" t="s">
        <v>219</v>
      </c>
      <c r="B3" s="9"/>
      <c r="C3" s="9" t="s">
        <v>94</v>
      </c>
      <c r="D3" s="10"/>
      <c r="E3" s="9"/>
      <c r="F3" s="9"/>
      <c r="G3" s="9"/>
      <c r="H3" s="9" t="s">
        <v>220</v>
      </c>
      <c r="I3" s="37">
        <v>45181</v>
      </c>
    </row>
    <row r="4" s="170" customFormat="1" ht="21" customHeight="1" spans="1:9">
      <c r="A4" s="49" t="s">
        <v>221</v>
      </c>
      <c r="B4" s="48" t="s">
        <v>48</v>
      </c>
      <c r="C4" s="48"/>
      <c r="D4" s="48"/>
      <c r="E4" s="48"/>
      <c r="F4" s="48"/>
      <c r="G4" s="48"/>
      <c r="H4" s="48"/>
      <c r="I4" s="48"/>
    </row>
    <row r="5" s="170" customFormat="1" ht="21" customHeight="1" spans="1:9">
      <c r="A5" s="49" t="s">
        <v>222</v>
      </c>
      <c r="B5" s="48" t="s">
        <v>94</v>
      </c>
      <c r="C5" s="48"/>
      <c r="D5" s="48"/>
      <c r="E5" s="49"/>
      <c r="F5" s="48" t="s">
        <v>223</v>
      </c>
      <c r="G5" s="48" t="s">
        <v>495</v>
      </c>
      <c r="H5" s="48"/>
      <c r="I5" s="48"/>
    </row>
    <row r="6" s="171" customFormat="1" ht="24" customHeight="1" spans="1:9">
      <c r="A6" s="51" t="s">
        <v>224</v>
      </c>
      <c r="B6" s="53" t="s">
        <v>96</v>
      </c>
      <c r="C6" s="53"/>
      <c r="D6" s="53" t="s">
        <v>225</v>
      </c>
      <c r="E6" s="143" t="s">
        <v>226</v>
      </c>
      <c r="F6" s="53" t="s">
        <v>227</v>
      </c>
      <c r="G6" s="143" t="s">
        <v>228</v>
      </c>
      <c r="H6" s="174"/>
      <c r="I6" s="184"/>
    </row>
    <row r="7" customFormat="1" ht="18" customHeight="1" spans="1:14">
      <c r="A7" s="56"/>
      <c r="B7" s="53" t="s">
        <v>229</v>
      </c>
      <c r="C7" s="53"/>
      <c r="D7" s="57">
        <f t="shared" ref="D7:F7" si="0">D8+D11</f>
        <v>0</v>
      </c>
      <c r="E7" s="175">
        <f t="shared" si="0"/>
        <v>55000</v>
      </c>
      <c r="F7" s="175">
        <f t="shared" si="0"/>
        <v>42400</v>
      </c>
      <c r="G7" s="176">
        <f>F7/(D7+E7)</f>
        <v>0.770909090909091</v>
      </c>
      <c r="H7" s="177"/>
      <c r="I7" s="187"/>
      <c r="J7" s="43"/>
      <c r="K7" s="43"/>
      <c r="L7" s="43"/>
      <c r="M7" s="43"/>
      <c r="N7" s="43"/>
    </row>
    <row r="8" customFormat="1" ht="18" customHeight="1" spans="1:14">
      <c r="A8" s="56"/>
      <c r="B8" s="178" t="s">
        <v>230</v>
      </c>
      <c r="C8" s="178"/>
      <c r="D8" s="57">
        <f t="shared" ref="D8:F8" si="1">D9+D10</f>
        <v>0</v>
      </c>
      <c r="E8" s="175">
        <f t="shared" si="1"/>
        <v>55000</v>
      </c>
      <c r="F8" s="175">
        <f t="shared" si="1"/>
        <v>42400</v>
      </c>
      <c r="G8" s="143" t="s">
        <v>102</v>
      </c>
      <c r="H8" s="174"/>
      <c r="I8" s="184"/>
      <c r="J8" s="43"/>
      <c r="K8" s="43"/>
      <c r="L8" s="43"/>
      <c r="M8" s="43"/>
      <c r="N8" s="43"/>
    </row>
    <row r="9" s="170" customFormat="1" ht="18" customHeight="1" spans="1:9">
      <c r="A9" s="62"/>
      <c r="B9" s="179" t="s">
        <v>231</v>
      </c>
      <c r="C9" s="179"/>
      <c r="D9" s="64"/>
      <c r="E9" s="65">
        <v>55000</v>
      </c>
      <c r="F9" s="57">
        <v>42400</v>
      </c>
      <c r="G9" s="143" t="s">
        <v>102</v>
      </c>
      <c r="H9" s="174"/>
      <c r="I9" s="184"/>
    </row>
    <row r="10" s="170" customFormat="1" ht="18" customHeight="1" spans="1:9">
      <c r="A10" s="62"/>
      <c r="B10" s="179" t="s">
        <v>232</v>
      </c>
      <c r="C10" s="179"/>
      <c r="D10" s="64"/>
      <c r="E10" s="65"/>
      <c r="F10" s="57"/>
      <c r="G10" s="143" t="s">
        <v>102</v>
      </c>
      <c r="H10" s="174"/>
      <c r="I10" s="184"/>
    </row>
    <row r="11" s="170" customFormat="1" ht="18" customHeight="1" spans="1:9">
      <c r="A11" s="67"/>
      <c r="B11" s="179" t="s">
        <v>104</v>
      </c>
      <c r="C11" s="179"/>
      <c r="D11" s="64"/>
      <c r="E11" s="65"/>
      <c r="F11" s="57"/>
      <c r="G11" s="143" t="s">
        <v>102</v>
      </c>
      <c r="H11" s="174"/>
      <c r="I11" s="184"/>
    </row>
    <row r="12" customFormat="1" ht="18" customHeight="1" spans="1:14">
      <c r="A12" s="51" t="s">
        <v>105</v>
      </c>
      <c r="B12" s="53" t="s">
        <v>106</v>
      </c>
      <c r="C12" s="53"/>
      <c r="D12" s="53"/>
      <c r="E12" s="53"/>
      <c r="F12" s="53" t="s">
        <v>107</v>
      </c>
      <c r="G12" s="53"/>
      <c r="H12" s="53"/>
      <c r="I12" s="53"/>
      <c r="J12" s="43"/>
      <c r="K12" s="43"/>
      <c r="L12" s="43"/>
      <c r="M12" s="43"/>
      <c r="N12" s="43"/>
    </row>
    <row r="13" s="170" customFormat="1" ht="46" customHeight="1" spans="1:9">
      <c r="A13" s="62"/>
      <c r="B13" s="48" t="s">
        <v>496</v>
      </c>
      <c r="C13" s="48"/>
      <c r="D13" s="48"/>
      <c r="E13" s="48"/>
      <c r="F13" s="48" t="s">
        <v>497</v>
      </c>
      <c r="G13" s="48"/>
      <c r="H13" s="48"/>
      <c r="I13" s="48"/>
    </row>
    <row r="14" customFormat="1" ht="33" customHeight="1" spans="1:14">
      <c r="A14" s="48" t="s">
        <v>110</v>
      </c>
      <c r="B14" s="62" t="s">
        <v>111</v>
      </c>
      <c r="C14" s="62" t="s">
        <v>112</v>
      </c>
      <c r="D14" s="69" t="s">
        <v>113</v>
      </c>
      <c r="E14" s="67" t="s">
        <v>114</v>
      </c>
      <c r="F14" s="62" t="s">
        <v>115</v>
      </c>
      <c r="G14" s="62" t="s">
        <v>116</v>
      </c>
      <c r="H14" s="62" t="s">
        <v>117</v>
      </c>
      <c r="I14" s="93" t="s">
        <v>118</v>
      </c>
      <c r="J14" s="43"/>
      <c r="K14" s="43"/>
      <c r="L14" s="43"/>
      <c r="M14" s="43"/>
      <c r="N14" s="43"/>
    </row>
    <row r="15" s="43" customFormat="1" ht="19" customHeight="1" spans="1:9">
      <c r="A15" s="48"/>
      <c r="B15" s="69" t="s">
        <v>235</v>
      </c>
      <c r="C15" s="69" t="s">
        <v>236</v>
      </c>
      <c r="D15" s="72" t="s">
        <v>237</v>
      </c>
      <c r="E15" s="72" t="s">
        <v>238</v>
      </c>
      <c r="F15" s="72" t="s">
        <v>123</v>
      </c>
      <c r="G15" s="48">
        <v>2</v>
      </c>
      <c r="H15" s="48">
        <v>2</v>
      </c>
      <c r="I15" s="149"/>
    </row>
    <row r="16" s="43" customFormat="1" ht="19" customHeight="1" spans="1:9">
      <c r="A16" s="48"/>
      <c r="B16" s="62"/>
      <c r="C16" s="62"/>
      <c r="D16" s="72" t="s">
        <v>121</v>
      </c>
      <c r="E16" s="72" t="s">
        <v>122</v>
      </c>
      <c r="F16" s="72" t="s">
        <v>123</v>
      </c>
      <c r="G16" s="48">
        <v>2</v>
      </c>
      <c r="H16" s="48">
        <v>2</v>
      </c>
      <c r="I16" s="149"/>
    </row>
    <row r="17" s="43" customFormat="1" ht="19" customHeight="1" spans="1:9">
      <c r="A17" s="48"/>
      <c r="B17" s="62"/>
      <c r="C17" s="67"/>
      <c r="D17" s="72" t="s">
        <v>124</v>
      </c>
      <c r="E17" s="72" t="s">
        <v>125</v>
      </c>
      <c r="F17" s="72" t="s">
        <v>123</v>
      </c>
      <c r="G17" s="48">
        <v>2</v>
      </c>
      <c r="H17" s="48">
        <v>2</v>
      </c>
      <c r="I17" s="149"/>
    </row>
    <row r="18" s="43" customFormat="1" ht="19" customHeight="1" spans="1:9">
      <c r="A18" s="48"/>
      <c r="B18" s="62"/>
      <c r="C18" s="69" t="s">
        <v>239</v>
      </c>
      <c r="D18" s="72" t="s">
        <v>240</v>
      </c>
      <c r="E18" s="180">
        <v>1</v>
      </c>
      <c r="F18" s="180">
        <v>1</v>
      </c>
      <c r="G18" s="48">
        <v>2</v>
      </c>
      <c r="H18" s="48">
        <v>2</v>
      </c>
      <c r="I18" s="149"/>
    </row>
    <row r="19" s="43" customFormat="1" ht="19" customHeight="1" spans="1:9">
      <c r="A19" s="48"/>
      <c r="B19" s="62"/>
      <c r="C19" s="67"/>
      <c r="D19" s="72" t="s">
        <v>241</v>
      </c>
      <c r="E19" s="181">
        <v>1</v>
      </c>
      <c r="F19" s="181">
        <v>1</v>
      </c>
      <c r="G19" s="48">
        <v>2</v>
      </c>
      <c r="H19" s="48">
        <v>2</v>
      </c>
      <c r="I19" s="149"/>
    </row>
    <row r="20" s="43" customFormat="1" ht="29" customHeight="1" spans="1:9">
      <c r="A20" s="48"/>
      <c r="B20" s="69" t="s">
        <v>242</v>
      </c>
      <c r="C20" s="69" t="s">
        <v>243</v>
      </c>
      <c r="D20" s="72" t="s">
        <v>142</v>
      </c>
      <c r="E20" s="182" t="s">
        <v>143</v>
      </c>
      <c r="F20" s="182" t="s">
        <v>198</v>
      </c>
      <c r="G20" s="48">
        <v>2</v>
      </c>
      <c r="H20" s="48">
        <v>1</v>
      </c>
      <c r="I20" s="149"/>
    </row>
    <row r="21" s="43" customFormat="1" ht="19" customHeight="1" spans="1:9">
      <c r="A21" s="48"/>
      <c r="B21" s="62"/>
      <c r="C21" s="62"/>
      <c r="D21" s="72" t="s">
        <v>244</v>
      </c>
      <c r="E21" s="182" t="s">
        <v>245</v>
      </c>
      <c r="F21" s="182" t="s">
        <v>123</v>
      </c>
      <c r="G21" s="48">
        <v>2</v>
      </c>
      <c r="H21" s="48">
        <v>2</v>
      </c>
      <c r="I21" s="149"/>
    </row>
    <row r="22" s="43" customFormat="1" ht="19" customHeight="1" spans="1:9">
      <c r="A22" s="48"/>
      <c r="B22" s="62"/>
      <c r="C22" s="67"/>
      <c r="D22" s="72" t="s">
        <v>246</v>
      </c>
      <c r="E22" s="182" t="s">
        <v>247</v>
      </c>
      <c r="F22" s="182" t="s">
        <v>123</v>
      </c>
      <c r="G22" s="48">
        <v>1</v>
      </c>
      <c r="H22" s="48">
        <v>1</v>
      </c>
      <c r="I22" s="149"/>
    </row>
    <row r="23" s="43" customFormat="1" ht="19" customHeight="1" spans="1:9">
      <c r="A23" s="48"/>
      <c r="B23" s="62"/>
      <c r="C23" s="69" t="s">
        <v>248</v>
      </c>
      <c r="D23" s="72" t="s">
        <v>142</v>
      </c>
      <c r="E23" s="182" t="s">
        <v>143</v>
      </c>
      <c r="F23" s="182" t="s">
        <v>123</v>
      </c>
      <c r="G23" s="48">
        <v>2</v>
      </c>
      <c r="H23" s="48">
        <v>2</v>
      </c>
      <c r="I23" s="149"/>
    </row>
    <row r="24" s="43" customFormat="1" ht="19" customHeight="1" spans="1:9">
      <c r="A24" s="48"/>
      <c r="B24" s="62"/>
      <c r="C24" s="62"/>
      <c r="D24" s="72" t="s">
        <v>144</v>
      </c>
      <c r="E24" s="182" t="s">
        <v>145</v>
      </c>
      <c r="F24" s="182" t="s">
        <v>123</v>
      </c>
      <c r="G24" s="48">
        <v>2</v>
      </c>
      <c r="H24" s="48">
        <v>2</v>
      </c>
      <c r="I24" s="149"/>
    </row>
    <row r="25" s="43" customFormat="1" ht="19" customHeight="1" spans="1:9">
      <c r="A25" s="48"/>
      <c r="B25" s="62"/>
      <c r="C25" s="62"/>
      <c r="D25" s="72" t="s">
        <v>249</v>
      </c>
      <c r="E25" s="182" t="s">
        <v>245</v>
      </c>
      <c r="F25" s="182" t="s">
        <v>123</v>
      </c>
      <c r="G25" s="48">
        <v>1</v>
      </c>
      <c r="H25" s="48">
        <v>1</v>
      </c>
      <c r="I25" s="149"/>
    </row>
    <row r="26" s="43" customFormat="1" ht="19" customHeight="1" spans="1:9">
      <c r="A26" s="48"/>
      <c r="B26" s="62"/>
      <c r="C26" s="67"/>
      <c r="D26" s="72" t="s">
        <v>250</v>
      </c>
      <c r="E26" s="181">
        <v>1</v>
      </c>
      <c r="F26" s="181">
        <v>0.77</v>
      </c>
      <c r="G26" s="48">
        <v>10</v>
      </c>
      <c r="H26" s="48">
        <v>7</v>
      </c>
      <c r="I26" s="188" t="s">
        <v>498</v>
      </c>
    </row>
    <row r="27" s="170" customFormat="1" ht="31" customHeight="1" spans="1:9">
      <c r="A27" s="48"/>
      <c r="B27" s="69" t="s">
        <v>327</v>
      </c>
      <c r="C27" s="14" t="s">
        <v>155</v>
      </c>
      <c r="D27" s="29" t="s">
        <v>499</v>
      </c>
      <c r="E27" s="145" t="s">
        <v>500</v>
      </c>
      <c r="F27" s="48" t="s">
        <v>501</v>
      </c>
      <c r="G27" s="48">
        <v>10</v>
      </c>
      <c r="H27" s="48">
        <v>10</v>
      </c>
      <c r="I27" s="146"/>
    </row>
    <row r="28" s="170" customFormat="1" ht="19" customHeight="1" spans="1:9">
      <c r="A28" s="48"/>
      <c r="B28" s="62"/>
      <c r="C28" s="14" t="s">
        <v>173</v>
      </c>
      <c r="D28" s="29" t="s">
        <v>502</v>
      </c>
      <c r="E28" s="145" t="s">
        <v>503</v>
      </c>
      <c r="F28" s="48" t="s">
        <v>504</v>
      </c>
      <c r="G28" s="48">
        <v>10</v>
      </c>
      <c r="H28" s="48">
        <v>10</v>
      </c>
      <c r="I28" s="146"/>
    </row>
    <row r="29" s="170" customFormat="1" ht="30" customHeight="1" spans="1:9">
      <c r="A29" s="48"/>
      <c r="B29" s="62"/>
      <c r="C29" s="14" t="s">
        <v>179</v>
      </c>
      <c r="D29" s="29" t="s">
        <v>390</v>
      </c>
      <c r="E29" s="145" t="s">
        <v>282</v>
      </c>
      <c r="F29" s="183">
        <v>1</v>
      </c>
      <c r="G29" s="48">
        <v>5</v>
      </c>
      <c r="H29" s="48">
        <v>5</v>
      </c>
      <c r="I29" s="146"/>
    </row>
    <row r="30" s="170" customFormat="1" ht="27" customHeight="1" spans="1:9">
      <c r="A30" s="48"/>
      <c r="B30" s="62"/>
      <c r="C30" s="14"/>
      <c r="D30" s="29" t="s">
        <v>391</v>
      </c>
      <c r="E30" s="145" t="s">
        <v>289</v>
      </c>
      <c r="F30" s="183">
        <v>0.8</v>
      </c>
      <c r="G30" s="48">
        <v>5</v>
      </c>
      <c r="H30" s="48">
        <v>5</v>
      </c>
      <c r="I30" s="146"/>
    </row>
    <row r="31" s="170" customFormat="1" ht="19" customHeight="1" spans="1:9">
      <c r="A31" s="48"/>
      <c r="B31" s="62"/>
      <c r="C31" s="14" t="s">
        <v>185</v>
      </c>
      <c r="D31" s="29" t="s">
        <v>256</v>
      </c>
      <c r="E31" s="181">
        <v>1</v>
      </c>
      <c r="F31" s="181">
        <v>1</v>
      </c>
      <c r="G31" s="48">
        <v>5</v>
      </c>
      <c r="H31" s="48">
        <v>5</v>
      </c>
      <c r="I31" s="146"/>
    </row>
    <row r="32" s="170" customFormat="1" ht="19" customHeight="1" spans="1:9">
      <c r="A32" s="48"/>
      <c r="B32" s="69" t="s">
        <v>332</v>
      </c>
      <c r="C32" s="14" t="s">
        <v>259</v>
      </c>
      <c r="D32" s="29" t="s">
        <v>260</v>
      </c>
      <c r="E32" s="145" t="s">
        <v>260</v>
      </c>
      <c r="F32" s="48" t="s">
        <v>260</v>
      </c>
      <c r="G32" s="48">
        <v>0</v>
      </c>
      <c r="H32" s="48">
        <v>0</v>
      </c>
      <c r="I32" s="146"/>
    </row>
    <row r="33" s="170" customFormat="1" ht="24" customHeight="1" spans="1:9">
      <c r="A33" s="48"/>
      <c r="B33" s="62"/>
      <c r="C33" s="14" t="s">
        <v>261</v>
      </c>
      <c r="D33" s="29" t="s">
        <v>505</v>
      </c>
      <c r="E33" s="145" t="s">
        <v>500</v>
      </c>
      <c r="F33" s="48" t="s">
        <v>501</v>
      </c>
      <c r="G33" s="48">
        <v>10</v>
      </c>
      <c r="H33" s="48">
        <v>10</v>
      </c>
      <c r="I33" s="146"/>
    </row>
    <row r="34" s="170" customFormat="1" ht="19" customHeight="1" spans="1:9">
      <c r="A34" s="48"/>
      <c r="B34" s="62"/>
      <c r="C34" s="14" t="s">
        <v>264</v>
      </c>
      <c r="D34" s="29" t="s">
        <v>260</v>
      </c>
      <c r="E34" s="145" t="s">
        <v>260</v>
      </c>
      <c r="F34" s="48" t="s">
        <v>260</v>
      </c>
      <c r="G34" s="48">
        <v>0</v>
      </c>
      <c r="H34" s="48">
        <v>0</v>
      </c>
      <c r="I34" s="146"/>
    </row>
    <row r="35" s="170" customFormat="1" ht="19" customHeight="1" spans="1:9">
      <c r="A35" s="48"/>
      <c r="B35" s="62"/>
      <c r="C35" s="14" t="s">
        <v>265</v>
      </c>
      <c r="D35" s="29" t="s">
        <v>506</v>
      </c>
      <c r="E35" s="145" t="s">
        <v>202</v>
      </c>
      <c r="F35" s="182" t="s">
        <v>123</v>
      </c>
      <c r="G35" s="48">
        <v>15</v>
      </c>
      <c r="H35" s="48">
        <v>15</v>
      </c>
      <c r="I35" s="146"/>
    </row>
    <row r="36" s="170" customFormat="1" ht="19" customHeight="1" spans="1:9">
      <c r="A36" s="48"/>
      <c r="B36" s="69" t="s">
        <v>267</v>
      </c>
      <c r="C36" s="14" t="s">
        <v>268</v>
      </c>
      <c r="D36" s="29" t="s">
        <v>269</v>
      </c>
      <c r="E36" s="145" t="s">
        <v>301</v>
      </c>
      <c r="F36" s="183">
        <v>1</v>
      </c>
      <c r="G36" s="48">
        <v>10</v>
      </c>
      <c r="H36" s="48">
        <v>10</v>
      </c>
      <c r="I36" s="146"/>
    </row>
    <row r="37" s="170" customFormat="1" ht="19" customHeight="1" spans="1:9">
      <c r="A37" s="48"/>
      <c r="B37" s="67"/>
      <c r="C37" s="49"/>
      <c r="D37" s="48"/>
      <c r="E37" s="79"/>
      <c r="F37" s="48"/>
      <c r="G37" s="48"/>
      <c r="H37" s="48"/>
      <c r="I37" s="146"/>
    </row>
    <row r="38" s="41" customFormat="1" ht="16" customHeight="1" spans="1:14">
      <c r="A38" s="143" t="s">
        <v>210</v>
      </c>
      <c r="B38" s="174"/>
      <c r="C38" s="174"/>
      <c r="D38" s="174"/>
      <c r="E38" s="174"/>
      <c r="F38" s="184"/>
      <c r="G38" s="53">
        <f>SUM(G15:G37)</f>
        <v>100</v>
      </c>
      <c r="H38" s="53">
        <f>SUM(H15:H37)</f>
        <v>96</v>
      </c>
      <c r="I38" s="149"/>
      <c r="J38" s="43"/>
      <c r="K38" s="43"/>
      <c r="L38" s="43"/>
      <c r="M38" s="43"/>
      <c r="N38" s="43"/>
    </row>
    <row r="39" s="170" customFormat="1" ht="36" customHeight="1" spans="1:9">
      <c r="A39" s="49" t="s">
        <v>211</v>
      </c>
      <c r="B39" s="185" t="s">
        <v>507</v>
      </c>
      <c r="C39" s="186"/>
      <c r="D39" s="186"/>
      <c r="E39" s="186"/>
      <c r="F39" s="186"/>
      <c r="G39" s="186"/>
      <c r="H39" s="186"/>
      <c r="I39" s="189"/>
    </row>
    <row r="40" s="170" customFormat="1" ht="18" customHeight="1" spans="1:8">
      <c r="A40" s="89"/>
      <c r="B40" s="89" t="s">
        <v>272</v>
      </c>
      <c r="C40" s="89"/>
      <c r="D40" s="89"/>
      <c r="E40" s="89"/>
      <c r="F40" s="89"/>
      <c r="G40" s="89"/>
      <c r="H40" s="89"/>
    </row>
    <row r="41" s="43" customFormat="1" ht="33" customHeight="1" spans="1:9">
      <c r="A41" s="90" t="s">
        <v>273</v>
      </c>
      <c r="B41" s="90"/>
      <c r="C41" s="90"/>
      <c r="D41" s="90"/>
      <c r="E41" s="90"/>
      <c r="F41" s="90"/>
      <c r="G41" s="90"/>
      <c r="H41" s="90"/>
      <c r="I41" s="90"/>
    </row>
    <row r="42" s="43" customFormat="1" ht="17" customHeight="1" spans="1:9">
      <c r="A42" s="90" t="s">
        <v>214</v>
      </c>
      <c r="B42" s="90"/>
      <c r="C42" s="90"/>
      <c r="D42" s="90"/>
      <c r="E42" s="90"/>
      <c r="F42" s="90"/>
      <c r="G42" s="90"/>
      <c r="H42" s="90"/>
      <c r="I42" s="90"/>
    </row>
    <row r="43" s="43" customFormat="1" ht="29" customHeight="1" spans="1:9">
      <c r="A43" s="90" t="s">
        <v>215</v>
      </c>
      <c r="B43" s="90"/>
      <c r="C43" s="90"/>
      <c r="D43" s="90"/>
      <c r="E43" s="90"/>
      <c r="F43" s="90"/>
      <c r="G43" s="90"/>
      <c r="H43" s="90"/>
      <c r="I43" s="90"/>
    </row>
    <row r="44" s="43" customFormat="1" ht="33" customHeight="1" spans="1:9">
      <c r="A44" s="90" t="s">
        <v>216</v>
      </c>
      <c r="B44" s="90"/>
      <c r="C44" s="90"/>
      <c r="D44" s="90"/>
      <c r="E44" s="90"/>
      <c r="F44" s="90"/>
      <c r="G44" s="90"/>
      <c r="H44" s="90"/>
      <c r="I44" s="90"/>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8:F38"/>
    <mergeCell ref="B39:I39"/>
    <mergeCell ref="A41:I41"/>
    <mergeCell ref="A42:I42"/>
    <mergeCell ref="A43:I43"/>
    <mergeCell ref="A44:I44"/>
    <mergeCell ref="A6:A11"/>
    <mergeCell ref="A12:A13"/>
    <mergeCell ref="A14:A37"/>
    <mergeCell ref="B15:B19"/>
    <mergeCell ref="B20:B26"/>
    <mergeCell ref="B27:B31"/>
    <mergeCell ref="B32:B35"/>
    <mergeCell ref="B36:B37"/>
    <mergeCell ref="C15:C17"/>
    <mergeCell ref="C18:C19"/>
    <mergeCell ref="C20:C22"/>
    <mergeCell ref="C23:C26"/>
    <mergeCell ref="C29:C30"/>
  </mergeCells>
  <pageMargins left="0.75" right="0.75" top="1" bottom="1" header="0.5" footer="0.5"/>
  <pageSetup paperSize="9" scale="7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view="pageBreakPreview" zoomScaleNormal="100" workbookViewId="0">
      <selection activeCell="A3" sqref="$A3:$XFD3"/>
    </sheetView>
  </sheetViews>
  <sheetFormatPr defaultColWidth="9" defaultRowHeight="13.5"/>
  <cols>
    <col min="1" max="1" width="7" customWidth="1"/>
    <col min="2" max="2" width="9.25" customWidth="1"/>
    <col min="3" max="3" width="11.625" customWidth="1"/>
    <col min="4" max="4" width="24.625" style="43" customWidth="1"/>
    <col min="5" max="5" width="12.25" customWidth="1"/>
    <col min="6" max="6" width="13.375" customWidth="1"/>
    <col min="7" max="8" width="6.875" customWidth="1"/>
    <col min="9" max="9" width="1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50</v>
      </c>
      <c r="C4" s="47"/>
      <c r="D4" s="48"/>
      <c r="E4" s="47"/>
      <c r="F4" s="47"/>
      <c r="G4" s="47"/>
      <c r="H4" s="47"/>
      <c r="I4" s="47"/>
    </row>
    <row r="5" s="41" customFormat="1" ht="21" customHeight="1" spans="1:9">
      <c r="A5" s="49" t="s">
        <v>222</v>
      </c>
      <c r="B5" s="47" t="s">
        <v>94</v>
      </c>
      <c r="C5" s="47"/>
      <c r="D5" s="48"/>
      <c r="E5" s="50"/>
      <c r="F5" s="47" t="s">
        <v>223</v>
      </c>
      <c r="G5" s="47" t="s">
        <v>369</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3500000</v>
      </c>
      <c r="F7" s="58">
        <f t="shared" si="0"/>
        <v>334586</v>
      </c>
      <c r="G7" s="59">
        <f>F7/(D7+E7)</f>
        <v>0.095596</v>
      </c>
      <c r="H7" s="60"/>
      <c r="I7" s="92"/>
    </row>
    <row r="8" customFormat="1" ht="18" customHeight="1" spans="1:9">
      <c r="A8" s="56"/>
      <c r="B8" s="61" t="s">
        <v>230</v>
      </c>
      <c r="C8" s="61"/>
      <c r="D8" s="57">
        <f t="shared" ref="D8:F8" si="1">D9+D10</f>
        <v>0</v>
      </c>
      <c r="E8" s="58">
        <f t="shared" si="1"/>
        <v>3500000</v>
      </c>
      <c r="F8" s="58">
        <f t="shared" si="1"/>
        <v>334586</v>
      </c>
      <c r="G8" s="54" t="s">
        <v>102</v>
      </c>
      <c r="H8" s="55"/>
      <c r="I8" s="85"/>
    </row>
    <row r="9" s="41" customFormat="1" ht="18" customHeight="1" spans="1:9">
      <c r="A9" s="62"/>
      <c r="B9" s="63" t="s">
        <v>231</v>
      </c>
      <c r="C9" s="63"/>
      <c r="D9" s="64"/>
      <c r="E9" s="65">
        <v>3500000</v>
      </c>
      <c r="F9" s="66">
        <v>334586</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8" t="s">
        <v>508</v>
      </c>
      <c r="C13" s="48"/>
      <c r="D13" s="48"/>
      <c r="E13" s="48"/>
      <c r="F13" s="47" t="s">
        <v>509</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123</v>
      </c>
      <c r="G15" s="47">
        <v>2</v>
      </c>
      <c r="H15" s="47">
        <v>2</v>
      </c>
      <c r="I15" s="94"/>
    </row>
    <row r="16" customFormat="1" ht="19" customHeight="1" spans="1:9">
      <c r="A16" s="47"/>
      <c r="B16" s="68"/>
      <c r="C16" s="68"/>
      <c r="D16" s="72" t="s">
        <v>121</v>
      </c>
      <c r="E16" s="26" t="s">
        <v>122</v>
      </c>
      <c r="F16" s="26" t="s">
        <v>123</v>
      </c>
      <c r="G16" s="47">
        <v>2</v>
      </c>
      <c r="H16" s="47">
        <v>2</v>
      </c>
      <c r="I16" s="94"/>
    </row>
    <row r="17" customFormat="1" ht="19" customHeight="1" spans="1:9">
      <c r="A17" s="47"/>
      <c r="B17" s="68"/>
      <c r="C17" s="70"/>
      <c r="D17" s="72" t="s">
        <v>124</v>
      </c>
      <c r="E17" s="26" t="s">
        <v>125</v>
      </c>
      <c r="F17" s="26"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36" customHeight="1" spans="1:9">
      <c r="A20" s="47"/>
      <c r="B20" s="69" t="s">
        <v>242</v>
      </c>
      <c r="C20" s="71" t="s">
        <v>243</v>
      </c>
      <c r="D20" s="72" t="s">
        <v>142</v>
      </c>
      <c r="E20" s="77" t="s">
        <v>143</v>
      </c>
      <c r="F20" s="72" t="s">
        <v>198</v>
      </c>
      <c r="G20" s="47">
        <v>2</v>
      </c>
      <c r="H20" s="47">
        <v>1</v>
      </c>
      <c r="I20" s="94"/>
    </row>
    <row r="21" customFormat="1" ht="19" customHeight="1" spans="1:9">
      <c r="A21" s="47"/>
      <c r="B21" s="68"/>
      <c r="C21" s="68"/>
      <c r="D21" s="72" t="s">
        <v>244</v>
      </c>
      <c r="E21" s="77" t="s">
        <v>245</v>
      </c>
      <c r="F21" s="26" t="s">
        <v>123</v>
      </c>
      <c r="G21" s="47">
        <v>2</v>
      </c>
      <c r="H21" s="47">
        <v>2</v>
      </c>
      <c r="I21" s="94"/>
    </row>
    <row r="22" customFormat="1" ht="19" customHeight="1" spans="1:9">
      <c r="A22" s="47"/>
      <c r="B22" s="68"/>
      <c r="C22" s="70"/>
      <c r="D22" s="72" t="s">
        <v>246</v>
      </c>
      <c r="E22" s="77" t="s">
        <v>247</v>
      </c>
      <c r="F22" s="26" t="s">
        <v>123</v>
      </c>
      <c r="G22" s="47">
        <v>1</v>
      </c>
      <c r="H22" s="47">
        <v>1</v>
      </c>
      <c r="I22" s="94"/>
    </row>
    <row r="23" customFormat="1" ht="19" customHeight="1" spans="1:9">
      <c r="A23" s="47"/>
      <c r="B23" s="68"/>
      <c r="C23" s="71" t="s">
        <v>248</v>
      </c>
      <c r="D23" s="72" t="s">
        <v>142</v>
      </c>
      <c r="E23" s="77" t="s">
        <v>143</v>
      </c>
      <c r="F23" s="26" t="s">
        <v>123</v>
      </c>
      <c r="G23" s="47">
        <v>2</v>
      </c>
      <c r="H23" s="47">
        <v>2</v>
      </c>
      <c r="I23" s="94"/>
    </row>
    <row r="24" customFormat="1" ht="19" customHeight="1" spans="1:9">
      <c r="A24" s="47"/>
      <c r="B24" s="68"/>
      <c r="C24" s="68"/>
      <c r="D24" s="72" t="s">
        <v>144</v>
      </c>
      <c r="E24" s="77" t="s">
        <v>145</v>
      </c>
      <c r="F24" s="26" t="s">
        <v>123</v>
      </c>
      <c r="G24" s="47">
        <v>2</v>
      </c>
      <c r="H24" s="47">
        <v>2</v>
      </c>
      <c r="I24" s="94"/>
    </row>
    <row r="25" customFormat="1" ht="19" customHeight="1" spans="1:9">
      <c r="A25" s="47"/>
      <c r="B25" s="68"/>
      <c r="C25" s="68"/>
      <c r="D25" s="72" t="s">
        <v>249</v>
      </c>
      <c r="E25" s="77" t="s">
        <v>245</v>
      </c>
      <c r="F25" s="26" t="s">
        <v>123</v>
      </c>
      <c r="G25" s="47">
        <v>1</v>
      </c>
      <c r="H25" s="47">
        <v>1</v>
      </c>
      <c r="I25" s="94"/>
    </row>
    <row r="26" customFormat="1" ht="19" customHeight="1" spans="1:9">
      <c r="A26" s="47"/>
      <c r="B26" s="68"/>
      <c r="C26" s="70"/>
      <c r="D26" s="72" t="s">
        <v>250</v>
      </c>
      <c r="E26" s="76">
        <v>1</v>
      </c>
      <c r="F26" s="76">
        <v>0.09</v>
      </c>
      <c r="G26" s="47">
        <v>10</v>
      </c>
      <c r="H26" s="47">
        <v>1</v>
      </c>
      <c r="I26" s="94" t="s">
        <v>510</v>
      </c>
    </row>
    <row r="27" s="41" customFormat="1" ht="19" customHeight="1" spans="1:9">
      <c r="A27" s="47"/>
      <c r="B27" s="69" t="s">
        <v>252</v>
      </c>
      <c r="C27" s="15" t="s">
        <v>155</v>
      </c>
      <c r="D27" s="29" t="s">
        <v>511</v>
      </c>
      <c r="E27" s="30" t="s">
        <v>329</v>
      </c>
      <c r="F27" s="47" t="s">
        <v>329</v>
      </c>
      <c r="G27" s="47">
        <v>10</v>
      </c>
      <c r="H27" s="47">
        <v>10</v>
      </c>
      <c r="I27" s="150"/>
    </row>
    <row r="28" s="41" customFormat="1" ht="19" customHeight="1" spans="1:9">
      <c r="A28" s="47"/>
      <c r="B28" s="62"/>
      <c r="C28" s="15" t="s">
        <v>173</v>
      </c>
      <c r="D28" s="29" t="s">
        <v>354</v>
      </c>
      <c r="E28" s="30" t="s">
        <v>432</v>
      </c>
      <c r="F28" s="75">
        <v>1</v>
      </c>
      <c r="G28" s="47">
        <v>10</v>
      </c>
      <c r="H28" s="47">
        <v>10</v>
      </c>
      <c r="I28" s="150"/>
    </row>
    <row r="29" s="41" customFormat="1" ht="19" customHeight="1" spans="1:9">
      <c r="A29" s="47"/>
      <c r="B29" s="62"/>
      <c r="C29" s="15" t="s">
        <v>179</v>
      </c>
      <c r="D29" s="29" t="s">
        <v>391</v>
      </c>
      <c r="E29" s="30" t="s">
        <v>289</v>
      </c>
      <c r="F29" s="75">
        <v>0.8</v>
      </c>
      <c r="G29" s="47">
        <v>5</v>
      </c>
      <c r="H29" s="47">
        <v>5</v>
      </c>
      <c r="I29" s="150"/>
    </row>
    <row r="30" s="41" customFormat="1" ht="19" customHeight="1" spans="1:9">
      <c r="A30" s="47"/>
      <c r="B30" s="62"/>
      <c r="C30" s="15"/>
      <c r="D30" s="29" t="s">
        <v>390</v>
      </c>
      <c r="E30" s="30" t="s">
        <v>432</v>
      </c>
      <c r="F30" s="75">
        <v>1</v>
      </c>
      <c r="G30" s="47">
        <v>5</v>
      </c>
      <c r="H30" s="47">
        <v>5</v>
      </c>
      <c r="I30" s="150"/>
    </row>
    <row r="31" s="41" customFormat="1" ht="19" customHeight="1" spans="1:9">
      <c r="A31" s="47"/>
      <c r="B31" s="62"/>
      <c r="C31" s="15" t="s">
        <v>185</v>
      </c>
      <c r="D31" s="29" t="s">
        <v>256</v>
      </c>
      <c r="E31" s="76">
        <v>1</v>
      </c>
      <c r="F31" s="75">
        <v>1</v>
      </c>
      <c r="G31" s="47">
        <v>5</v>
      </c>
      <c r="H31" s="47">
        <v>5</v>
      </c>
      <c r="I31" s="150"/>
    </row>
    <row r="32" s="41" customFormat="1" ht="19" customHeight="1" spans="1:9">
      <c r="A32" s="47"/>
      <c r="B32" s="69" t="s">
        <v>258</v>
      </c>
      <c r="C32" s="15" t="s">
        <v>259</v>
      </c>
      <c r="D32" s="29" t="s">
        <v>260</v>
      </c>
      <c r="E32" s="30" t="s">
        <v>260</v>
      </c>
      <c r="F32" s="47" t="s">
        <v>260</v>
      </c>
      <c r="G32" s="47"/>
      <c r="H32" s="47"/>
      <c r="I32" s="150"/>
    </row>
    <row r="33" s="41" customFormat="1" ht="19" customHeight="1" spans="1:9">
      <c r="A33" s="47"/>
      <c r="B33" s="62"/>
      <c r="C33" s="15" t="s">
        <v>261</v>
      </c>
      <c r="D33" s="29" t="s">
        <v>334</v>
      </c>
      <c r="E33" s="30" t="s">
        <v>202</v>
      </c>
      <c r="F33" s="26" t="s">
        <v>123</v>
      </c>
      <c r="G33" s="47">
        <v>15</v>
      </c>
      <c r="H33" s="47">
        <v>15</v>
      </c>
      <c r="I33" s="150"/>
    </row>
    <row r="34" s="41" customFormat="1" ht="19" customHeight="1" spans="1:9">
      <c r="A34" s="47"/>
      <c r="B34" s="62"/>
      <c r="C34" s="15" t="s">
        <v>264</v>
      </c>
      <c r="D34" s="29" t="s">
        <v>260</v>
      </c>
      <c r="E34" s="30" t="s">
        <v>260</v>
      </c>
      <c r="F34" s="47" t="s">
        <v>260</v>
      </c>
      <c r="G34" s="47"/>
      <c r="H34" s="47"/>
      <c r="I34" s="150"/>
    </row>
    <row r="35" s="41" customFormat="1" ht="19" customHeight="1" spans="1:9">
      <c r="A35" s="47"/>
      <c r="B35" s="62"/>
      <c r="C35" s="15" t="s">
        <v>265</v>
      </c>
      <c r="D35" s="29" t="s">
        <v>380</v>
      </c>
      <c r="E35" s="30" t="s">
        <v>202</v>
      </c>
      <c r="F35" s="26" t="s">
        <v>123</v>
      </c>
      <c r="G35" s="47">
        <v>10</v>
      </c>
      <c r="H35" s="47">
        <v>10</v>
      </c>
      <c r="I35" s="150"/>
    </row>
    <row r="36" s="41" customFormat="1" ht="19" customHeight="1" spans="1:9">
      <c r="A36" s="47"/>
      <c r="B36" s="69" t="s">
        <v>267</v>
      </c>
      <c r="C36" s="15" t="s">
        <v>268</v>
      </c>
      <c r="D36" s="29" t="s">
        <v>269</v>
      </c>
      <c r="E36" s="30" t="s">
        <v>301</v>
      </c>
      <c r="F36" s="75">
        <v>1</v>
      </c>
      <c r="G36" s="47">
        <v>10</v>
      </c>
      <c r="H36" s="47">
        <v>10</v>
      </c>
      <c r="I36" s="150"/>
    </row>
    <row r="37" s="41" customFormat="1" ht="19" customHeight="1" spans="1:9">
      <c r="A37" s="47"/>
      <c r="B37" s="67"/>
      <c r="C37" s="50"/>
      <c r="D37" s="48"/>
      <c r="E37" s="84"/>
      <c r="F37" s="47"/>
      <c r="G37" s="47"/>
      <c r="H37" s="47"/>
      <c r="I37" s="150"/>
    </row>
    <row r="38" customFormat="1" ht="16" customHeight="1" spans="1:9">
      <c r="A38" s="54" t="s">
        <v>210</v>
      </c>
      <c r="B38" s="55"/>
      <c r="C38" s="55"/>
      <c r="D38" s="55"/>
      <c r="E38" s="55"/>
      <c r="F38" s="85"/>
      <c r="G38" s="52">
        <f>SUM(G15:G37)</f>
        <v>100</v>
      </c>
      <c r="H38" s="52">
        <f>SUM(H15:H37)</f>
        <v>90</v>
      </c>
      <c r="I38" s="94"/>
    </row>
    <row r="39" s="41" customFormat="1" ht="36" customHeight="1" spans="1:9">
      <c r="A39" s="46" t="s">
        <v>211</v>
      </c>
      <c r="B39" s="86" t="s">
        <v>512</v>
      </c>
      <c r="C39" s="87"/>
      <c r="D39" s="87"/>
      <c r="E39" s="87"/>
      <c r="F39" s="87"/>
      <c r="G39" s="87"/>
      <c r="H39" s="87"/>
      <c r="I39" s="96"/>
    </row>
    <row r="40" s="41" customFormat="1" ht="18" customHeight="1" spans="1:8">
      <c r="A40" s="88"/>
      <c r="B40" s="88" t="s">
        <v>272</v>
      </c>
      <c r="C40" s="88" t="s">
        <v>421</v>
      </c>
      <c r="D40" s="89"/>
      <c r="E40" s="88"/>
      <c r="F40" s="88"/>
      <c r="G40" s="88"/>
      <c r="H40" s="88"/>
    </row>
    <row r="41" ht="33" customHeight="1" spans="1:9">
      <c r="A41" s="90" t="s">
        <v>273</v>
      </c>
      <c r="B41" s="90"/>
      <c r="C41" s="90"/>
      <c r="D41" s="90"/>
      <c r="E41" s="90"/>
      <c r="F41" s="90"/>
      <c r="G41" s="90"/>
      <c r="H41" s="90"/>
      <c r="I41" s="90"/>
    </row>
    <row r="42" ht="17" customHeight="1" spans="1:9">
      <c r="A42" s="91" t="s">
        <v>214</v>
      </c>
      <c r="B42" s="91"/>
      <c r="C42" s="91"/>
      <c r="D42" s="91"/>
      <c r="E42" s="91"/>
      <c r="F42" s="91"/>
      <c r="G42" s="91"/>
      <c r="H42" s="91"/>
      <c r="I42" s="91"/>
    </row>
    <row r="43" ht="29" customHeight="1" spans="1:9">
      <c r="A43" s="90" t="s">
        <v>215</v>
      </c>
      <c r="B43" s="90"/>
      <c r="C43" s="90"/>
      <c r="D43" s="90"/>
      <c r="E43" s="90"/>
      <c r="F43" s="90"/>
      <c r="G43" s="90"/>
      <c r="H43" s="90"/>
      <c r="I43" s="90"/>
    </row>
    <row r="44" ht="33" customHeight="1" spans="1:9">
      <c r="A44" s="90" t="s">
        <v>216</v>
      </c>
      <c r="B44" s="90"/>
      <c r="C44" s="90"/>
      <c r="D44" s="90"/>
      <c r="E44" s="90"/>
      <c r="F44" s="90"/>
      <c r="G44" s="90"/>
      <c r="H44" s="90"/>
      <c r="I44" s="90"/>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8:F38"/>
    <mergeCell ref="B39:I39"/>
    <mergeCell ref="A41:I41"/>
    <mergeCell ref="A42:I42"/>
    <mergeCell ref="A43:I43"/>
    <mergeCell ref="A44:I44"/>
    <mergeCell ref="A6:A11"/>
    <mergeCell ref="A12:A13"/>
    <mergeCell ref="A14:A37"/>
    <mergeCell ref="B15:B19"/>
    <mergeCell ref="B20:B26"/>
    <mergeCell ref="B27:B31"/>
    <mergeCell ref="B32:B35"/>
    <mergeCell ref="B36:B37"/>
    <mergeCell ref="C15:C17"/>
    <mergeCell ref="C18:C19"/>
    <mergeCell ref="C20:C22"/>
    <mergeCell ref="C23:C26"/>
    <mergeCell ref="C29:C30"/>
  </mergeCells>
  <pageMargins left="0.75" right="0.75" top="1" bottom="1" header="0.5" footer="0.5"/>
  <pageSetup paperSize="9" scale="74"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view="pageBreakPreview" zoomScaleNormal="100" workbookViewId="0">
      <selection activeCell="A3" sqref="$A3:$XFD3"/>
    </sheetView>
  </sheetViews>
  <sheetFormatPr defaultColWidth="9" defaultRowHeight="13.5"/>
  <cols>
    <col min="1" max="1" width="7" customWidth="1"/>
    <col min="2" max="2" width="8.875" customWidth="1"/>
    <col min="3" max="3" width="11.75" customWidth="1"/>
    <col min="4" max="4" width="23" style="43" customWidth="1"/>
    <col min="5" max="6" width="15.5" customWidth="1"/>
    <col min="7" max="8" width="6.875" customWidth="1"/>
    <col min="9" max="9" width="16.25" customWidth="1"/>
    <col min="10" max="10" width="29.3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52</v>
      </c>
      <c r="C4" s="47"/>
      <c r="D4" s="48"/>
      <c r="E4" s="47"/>
      <c r="F4" s="47"/>
      <c r="G4" s="47"/>
      <c r="H4" s="47"/>
      <c r="I4" s="47"/>
    </row>
    <row r="5" s="41" customFormat="1" ht="21" customHeight="1" spans="1:9">
      <c r="A5" s="49" t="s">
        <v>222</v>
      </c>
      <c r="B5" s="47" t="s">
        <v>94</v>
      </c>
      <c r="C5" s="47"/>
      <c r="D5" s="48"/>
      <c r="E5" s="50"/>
      <c r="F5" s="47" t="s">
        <v>223</v>
      </c>
      <c r="G5" s="47" t="s">
        <v>369</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1690000</v>
      </c>
      <c r="F7" s="58">
        <f t="shared" si="0"/>
        <v>31160</v>
      </c>
      <c r="G7" s="59">
        <f>F7/(D7+E7)</f>
        <v>0.0184378698224852</v>
      </c>
      <c r="H7" s="60"/>
      <c r="I7" s="92"/>
    </row>
    <row r="8" customFormat="1" ht="18" customHeight="1" spans="1:9">
      <c r="A8" s="56"/>
      <c r="B8" s="61" t="s">
        <v>230</v>
      </c>
      <c r="C8" s="61"/>
      <c r="D8" s="57">
        <f t="shared" ref="D8:F8" si="1">D9+D10</f>
        <v>0</v>
      </c>
      <c r="E8" s="58">
        <f t="shared" si="1"/>
        <v>1690000</v>
      </c>
      <c r="F8" s="58">
        <f t="shared" si="1"/>
        <v>31160</v>
      </c>
      <c r="G8" s="54" t="s">
        <v>102</v>
      </c>
      <c r="H8" s="55"/>
      <c r="I8" s="85"/>
    </row>
    <row r="9" s="41" customFormat="1" ht="18" customHeight="1" spans="1:9">
      <c r="A9" s="62"/>
      <c r="B9" s="63" t="s">
        <v>231</v>
      </c>
      <c r="C9" s="63"/>
      <c r="D9" s="64"/>
      <c r="E9" s="65">
        <v>1690000</v>
      </c>
      <c r="F9" s="66">
        <v>31160</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8" t="s">
        <v>513</v>
      </c>
      <c r="C13" s="48"/>
      <c r="D13" s="48"/>
      <c r="E13" s="48"/>
      <c r="F13" s="48" t="s">
        <v>400</v>
      </c>
      <c r="G13" s="48"/>
      <c r="H13" s="48"/>
      <c r="I13" s="48"/>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123</v>
      </c>
      <c r="G15" s="47">
        <v>2</v>
      </c>
      <c r="H15" s="47">
        <v>2</v>
      </c>
      <c r="I15" s="94"/>
    </row>
    <row r="16" customFormat="1" ht="19" customHeight="1" spans="1:9">
      <c r="A16" s="47"/>
      <c r="B16" s="68"/>
      <c r="C16" s="68"/>
      <c r="D16" s="72" t="s">
        <v>121</v>
      </c>
      <c r="E16" s="26" t="s">
        <v>122</v>
      </c>
      <c r="F16" s="26" t="s">
        <v>123</v>
      </c>
      <c r="G16" s="47">
        <v>2</v>
      </c>
      <c r="H16" s="47">
        <v>2</v>
      </c>
      <c r="I16" s="94"/>
    </row>
    <row r="17" customFormat="1" ht="19" customHeight="1" spans="1:9">
      <c r="A17" s="47"/>
      <c r="B17" s="68"/>
      <c r="C17" s="70"/>
      <c r="D17" s="72" t="s">
        <v>124</v>
      </c>
      <c r="E17" s="26" t="s">
        <v>125</v>
      </c>
      <c r="F17" s="26"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19" customHeight="1" spans="1:9">
      <c r="A20" s="47"/>
      <c r="B20" s="69" t="s">
        <v>242</v>
      </c>
      <c r="C20" s="71" t="s">
        <v>243</v>
      </c>
      <c r="D20" s="72" t="s">
        <v>142</v>
      </c>
      <c r="E20" s="77" t="s">
        <v>143</v>
      </c>
      <c r="F20" s="26" t="s">
        <v>123</v>
      </c>
      <c r="G20" s="47">
        <v>2</v>
      </c>
      <c r="H20" s="47">
        <v>2</v>
      </c>
      <c r="I20" s="94"/>
    </row>
    <row r="21" customFormat="1" ht="19" customHeight="1" spans="1:9">
      <c r="A21" s="47"/>
      <c r="B21" s="68"/>
      <c r="C21" s="68"/>
      <c r="D21" s="72" t="s">
        <v>244</v>
      </c>
      <c r="E21" s="77" t="s">
        <v>245</v>
      </c>
      <c r="F21" s="26" t="s">
        <v>123</v>
      </c>
      <c r="G21" s="47">
        <v>2</v>
      </c>
      <c r="H21" s="47">
        <v>2</v>
      </c>
      <c r="I21" s="94"/>
    </row>
    <row r="22" customFormat="1" ht="19" customHeight="1" spans="1:9">
      <c r="A22" s="47"/>
      <c r="B22" s="68"/>
      <c r="C22" s="70"/>
      <c r="D22" s="72" t="s">
        <v>246</v>
      </c>
      <c r="E22" s="77" t="s">
        <v>247</v>
      </c>
      <c r="F22" s="26" t="s">
        <v>123</v>
      </c>
      <c r="G22" s="47">
        <v>1</v>
      </c>
      <c r="H22" s="47">
        <v>1</v>
      </c>
      <c r="I22" s="94"/>
    </row>
    <row r="23" customFormat="1" ht="19" customHeight="1" spans="1:9">
      <c r="A23" s="47"/>
      <c r="B23" s="68"/>
      <c r="C23" s="71" t="s">
        <v>248</v>
      </c>
      <c r="D23" s="72" t="s">
        <v>142</v>
      </c>
      <c r="E23" s="77" t="s">
        <v>143</v>
      </c>
      <c r="F23" s="26" t="s">
        <v>123</v>
      </c>
      <c r="G23" s="47">
        <v>2</v>
      </c>
      <c r="H23" s="47">
        <v>2</v>
      </c>
      <c r="I23" s="94"/>
    </row>
    <row r="24" customFormat="1" ht="19" customHeight="1" spans="1:9">
      <c r="A24" s="47"/>
      <c r="B24" s="68"/>
      <c r="C24" s="68"/>
      <c r="D24" s="72" t="s">
        <v>144</v>
      </c>
      <c r="E24" s="77" t="s">
        <v>145</v>
      </c>
      <c r="F24" s="26" t="s">
        <v>123</v>
      </c>
      <c r="G24" s="47">
        <v>2</v>
      </c>
      <c r="H24" s="47">
        <v>2</v>
      </c>
      <c r="I24" s="94"/>
    </row>
    <row r="25" customFormat="1" ht="19" customHeight="1" spans="1:9">
      <c r="A25" s="47"/>
      <c r="B25" s="68"/>
      <c r="C25" s="68"/>
      <c r="D25" s="72" t="s">
        <v>249</v>
      </c>
      <c r="E25" s="77" t="s">
        <v>245</v>
      </c>
      <c r="F25" s="26" t="s">
        <v>123</v>
      </c>
      <c r="G25" s="47">
        <v>1</v>
      </c>
      <c r="H25" s="47">
        <v>1</v>
      </c>
      <c r="I25" s="94"/>
    </row>
    <row r="26" customFormat="1" ht="27" customHeight="1" spans="1:9">
      <c r="A26" s="47"/>
      <c r="B26" s="68"/>
      <c r="C26" s="70"/>
      <c r="D26" s="72" t="s">
        <v>250</v>
      </c>
      <c r="E26" s="76">
        <v>1</v>
      </c>
      <c r="F26" s="166">
        <v>0.0184</v>
      </c>
      <c r="G26" s="47">
        <v>10</v>
      </c>
      <c r="H26" s="47">
        <v>1</v>
      </c>
      <c r="I26" s="149" t="s">
        <v>351</v>
      </c>
    </row>
    <row r="27" s="41" customFormat="1" ht="27" customHeight="1" spans="1:10">
      <c r="A27" s="47"/>
      <c r="B27" s="69" t="s">
        <v>252</v>
      </c>
      <c r="C27" s="15" t="s">
        <v>155</v>
      </c>
      <c r="D27" s="29" t="s">
        <v>514</v>
      </c>
      <c r="E27" s="30" t="s">
        <v>402</v>
      </c>
      <c r="F27" s="30" t="s">
        <v>403</v>
      </c>
      <c r="G27" s="47">
        <v>5</v>
      </c>
      <c r="H27" s="47">
        <v>5</v>
      </c>
      <c r="I27" s="95"/>
      <c r="J27"/>
    </row>
    <row r="28" s="41" customFormat="1" ht="27" customHeight="1" spans="1:10">
      <c r="A28" s="47"/>
      <c r="B28" s="62"/>
      <c r="C28" s="167" t="s">
        <v>173</v>
      </c>
      <c r="D28" s="29" t="s">
        <v>375</v>
      </c>
      <c r="E28" s="76">
        <v>1</v>
      </c>
      <c r="F28" s="76">
        <v>1</v>
      </c>
      <c r="G28" s="47">
        <v>5</v>
      </c>
      <c r="H28" s="47">
        <v>5</v>
      </c>
      <c r="I28" s="95"/>
      <c r="J28"/>
    </row>
    <row r="29" s="41" customFormat="1" ht="19" customHeight="1" spans="1:10">
      <c r="A29" s="47"/>
      <c r="B29" s="62"/>
      <c r="C29" s="168"/>
      <c r="D29" s="29" t="s">
        <v>355</v>
      </c>
      <c r="E29" s="30" t="s">
        <v>356</v>
      </c>
      <c r="F29" s="26" t="s">
        <v>123</v>
      </c>
      <c r="G29" s="47">
        <v>5</v>
      </c>
      <c r="H29" s="47">
        <v>5</v>
      </c>
      <c r="I29" s="95"/>
      <c r="J29"/>
    </row>
    <row r="30" s="41" customFormat="1" ht="19" customHeight="1" spans="1:10">
      <c r="A30" s="47"/>
      <c r="B30" s="62"/>
      <c r="C30" s="169"/>
      <c r="D30" s="29" t="s">
        <v>354</v>
      </c>
      <c r="E30" s="76">
        <v>1</v>
      </c>
      <c r="F30" s="76">
        <v>1</v>
      </c>
      <c r="G30" s="47">
        <v>5</v>
      </c>
      <c r="H30" s="47">
        <v>5</v>
      </c>
      <c r="I30" s="95"/>
      <c r="J30"/>
    </row>
    <row r="31" s="41" customFormat="1" ht="19" customHeight="1" spans="1:10">
      <c r="A31" s="47"/>
      <c r="B31" s="62"/>
      <c r="C31" s="15" t="s">
        <v>179</v>
      </c>
      <c r="D31" s="29" t="s">
        <v>391</v>
      </c>
      <c r="E31" s="30" t="s">
        <v>289</v>
      </c>
      <c r="F31" s="30" t="s">
        <v>289</v>
      </c>
      <c r="G31" s="47">
        <v>5</v>
      </c>
      <c r="H31" s="47">
        <v>5</v>
      </c>
      <c r="I31" s="95"/>
      <c r="J31"/>
    </row>
    <row r="32" s="41" customFormat="1" ht="19" customHeight="1" spans="1:10">
      <c r="A32" s="47"/>
      <c r="B32" s="62"/>
      <c r="C32" s="15"/>
      <c r="D32" s="29" t="s">
        <v>390</v>
      </c>
      <c r="E32" s="76">
        <v>1</v>
      </c>
      <c r="F32" s="76">
        <v>1</v>
      </c>
      <c r="G32" s="47">
        <v>5</v>
      </c>
      <c r="H32" s="47">
        <v>5</v>
      </c>
      <c r="I32" s="95"/>
      <c r="J32"/>
    </row>
    <row r="33" s="41" customFormat="1" ht="19" customHeight="1" spans="1:10">
      <c r="A33" s="47"/>
      <c r="B33" s="62"/>
      <c r="C33" s="15" t="s">
        <v>185</v>
      </c>
      <c r="D33" s="29" t="s">
        <v>256</v>
      </c>
      <c r="E33" s="76">
        <v>1</v>
      </c>
      <c r="F33" s="76">
        <v>1</v>
      </c>
      <c r="G33" s="47">
        <v>5</v>
      </c>
      <c r="H33" s="47">
        <v>5</v>
      </c>
      <c r="I33" s="95"/>
      <c r="J33"/>
    </row>
    <row r="34" s="41" customFormat="1" ht="19" customHeight="1" spans="1:10">
      <c r="A34" s="47"/>
      <c r="B34" s="69" t="s">
        <v>258</v>
      </c>
      <c r="C34" s="15" t="s">
        <v>259</v>
      </c>
      <c r="D34" s="29" t="s">
        <v>404</v>
      </c>
      <c r="E34" s="30" t="s">
        <v>405</v>
      </c>
      <c r="F34" s="30" t="s">
        <v>405</v>
      </c>
      <c r="G34" s="47">
        <v>6</v>
      </c>
      <c r="H34" s="47">
        <v>6</v>
      </c>
      <c r="I34" s="95"/>
      <c r="J34"/>
    </row>
    <row r="35" s="41" customFormat="1" ht="19" customHeight="1" spans="1:10">
      <c r="A35" s="47"/>
      <c r="B35" s="62"/>
      <c r="C35" s="15" t="s">
        <v>261</v>
      </c>
      <c r="D35" s="29" t="s">
        <v>406</v>
      </c>
      <c r="E35" s="30" t="s">
        <v>407</v>
      </c>
      <c r="F35" s="30" t="s">
        <v>407</v>
      </c>
      <c r="G35" s="47">
        <v>6</v>
      </c>
      <c r="H35" s="47">
        <v>6</v>
      </c>
      <c r="I35" s="95"/>
      <c r="J35"/>
    </row>
    <row r="36" s="41" customFormat="1" ht="19" customHeight="1" spans="1:10">
      <c r="A36" s="47"/>
      <c r="B36" s="62"/>
      <c r="C36" s="15" t="s">
        <v>264</v>
      </c>
      <c r="D36" s="29" t="s">
        <v>260</v>
      </c>
      <c r="E36" s="30" t="s">
        <v>260</v>
      </c>
      <c r="F36" s="30" t="s">
        <v>260</v>
      </c>
      <c r="G36" s="47"/>
      <c r="H36" s="47"/>
      <c r="I36" s="95"/>
      <c r="J36"/>
    </row>
    <row r="37" s="41" customFormat="1" ht="19" customHeight="1" spans="1:10">
      <c r="A37" s="47"/>
      <c r="B37" s="62"/>
      <c r="C37" s="15" t="s">
        <v>265</v>
      </c>
      <c r="D37" s="29" t="s">
        <v>334</v>
      </c>
      <c r="E37" s="30" t="s">
        <v>202</v>
      </c>
      <c r="F37" s="26" t="s">
        <v>123</v>
      </c>
      <c r="G37" s="47">
        <v>6</v>
      </c>
      <c r="H37" s="47">
        <v>6</v>
      </c>
      <c r="I37" s="95"/>
      <c r="J37"/>
    </row>
    <row r="38" s="41" customFormat="1" ht="19" customHeight="1" spans="1:10">
      <c r="A38" s="47"/>
      <c r="B38" s="62"/>
      <c r="C38" s="15"/>
      <c r="D38" s="29" t="s">
        <v>380</v>
      </c>
      <c r="E38" s="30" t="s">
        <v>202</v>
      </c>
      <c r="F38" s="26" t="s">
        <v>123</v>
      </c>
      <c r="G38" s="47">
        <v>7</v>
      </c>
      <c r="H38" s="47">
        <v>7</v>
      </c>
      <c r="I38" s="95"/>
      <c r="J38"/>
    </row>
    <row r="39" s="41" customFormat="1" ht="19" customHeight="1" spans="1:10">
      <c r="A39" s="47"/>
      <c r="B39" s="69" t="s">
        <v>267</v>
      </c>
      <c r="C39" s="15" t="s">
        <v>268</v>
      </c>
      <c r="D39" s="29" t="s">
        <v>269</v>
      </c>
      <c r="E39" s="30" t="s">
        <v>301</v>
      </c>
      <c r="F39" s="30" t="s">
        <v>408</v>
      </c>
      <c r="G39" s="47">
        <v>10</v>
      </c>
      <c r="H39" s="47">
        <v>10</v>
      </c>
      <c r="I39" s="95"/>
      <c r="J39"/>
    </row>
    <row r="40" s="41" customFormat="1" ht="19" customHeight="1" spans="1:10">
      <c r="A40" s="47"/>
      <c r="B40" s="67"/>
      <c r="C40" s="50"/>
      <c r="D40" s="48"/>
      <c r="E40" s="84"/>
      <c r="F40" s="30"/>
      <c r="G40" s="47"/>
      <c r="H40" s="47"/>
      <c r="I40" s="95"/>
      <c r="J40"/>
    </row>
    <row r="41" customFormat="1" ht="16" customHeight="1" spans="1:9">
      <c r="A41" s="54" t="s">
        <v>210</v>
      </c>
      <c r="B41" s="55"/>
      <c r="C41" s="55"/>
      <c r="D41" s="55"/>
      <c r="E41" s="55"/>
      <c r="F41" s="85"/>
      <c r="G41" s="52">
        <f>SUM(G15:G40)</f>
        <v>100</v>
      </c>
      <c r="H41" s="52">
        <f>SUM(H15:H40)</f>
        <v>91</v>
      </c>
      <c r="I41" s="94"/>
    </row>
    <row r="42" s="41" customFormat="1" ht="36" customHeight="1" spans="1:9">
      <c r="A42" s="46" t="s">
        <v>211</v>
      </c>
      <c r="B42" s="86" t="s">
        <v>515</v>
      </c>
      <c r="C42" s="87"/>
      <c r="D42" s="87"/>
      <c r="E42" s="87"/>
      <c r="F42" s="87"/>
      <c r="G42" s="87"/>
      <c r="H42" s="87"/>
      <c r="I42" s="96"/>
    </row>
    <row r="43" s="41" customFormat="1" ht="18" customHeight="1" spans="1:8">
      <c r="A43" s="88"/>
      <c r="B43" s="88" t="s">
        <v>272</v>
      </c>
      <c r="C43" s="88" t="s">
        <v>365</v>
      </c>
      <c r="D43" s="89"/>
      <c r="E43" s="88"/>
      <c r="F43" s="88"/>
      <c r="G43" s="88"/>
      <c r="H43" s="88"/>
    </row>
    <row r="44" customFormat="1" ht="33" customHeight="1" spans="1:9">
      <c r="A44" s="90" t="s">
        <v>273</v>
      </c>
      <c r="B44" s="90"/>
      <c r="C44" s="90"/>
      <c r="D44" s="90"/>
      <c r="E44" s="90"/>
      <c r="F44" s="90"/>
      <c r="G44" s="90"/>
      <c r="H44" s="90"/>
      <c r="I44" s="90"/>
    </row>
    <row r="45" customFormat="1" ht="17" customHeight="1" spans="1:9">
      <c r="A45" s="91" t="s">
        <v>214</v>
      </c>
      <c r="B45" s="91"/>
      <c r="C45" s="91"/>
      <c r="D45" s="91"/>
      <c r="E45" s="91"/>
      <c r="F45" s="91"/>
      <c r="G45" s="91"/>
      <c r="H45" s="91"/>
      <c r="I45" s="91"/>
    </row>
    <row r="46" customFormat="1" ht="29" customHeight="1" spans="1:9">
      <c r="A46" s="90" t="s">
        <v>215</v>
      </c>
      <c r="B46" s="90"/>
      <c r="C46" s="90"/>
      <c r="D46" s="90"/>
      <c r="E46" s="90"/>
      <c r="F46" s="90"/>
      <c r="G46" s="90"/>
      <c r="H46" s="90"/>
      <c r="I46" s="90"/>
    </row>
    <row r="47" customFormat="1" ht="33" customHeight="1" spans="1:9">
      <c r="A47" s="90" t="s">
        <v>216</v>
      </c>
      <c r="B47" s="90"/>
      <c r="C47" s="90"/>
      <c r="D47" s="90"/>
      <c r="E47" s="90"/>
      <c r="F47" s="90"/>
      <c r="G47" s="90"/>
      <c r="H47" s="90"/>
      <c r="I47" s="90"/>
    </row>
  </sheetData>
  <mergeCells count="41">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41:F41"/>
    <mergeCell ref="B42:I42"/>
    <mergeCell ref="A44:I44"/>
    <mergeCell ref="A45:I45"/>
    <mergeCell ref="A46:I46"/>
    <mergeCell ref="A47:I47"/>
    <mergeCell ref="A6:A11"/>
    <mergeCell ref="A12:A13"/>
    <mergeCell ref="A14:A40"/>
    <mergeCell ref="B15:B19"/>
    <mergeCell ref="B20:B26"/>
    <mergeCell ref="B27:B33"/>
    <mergeCell ref="B34:B38"/>
    <mergeCell ref="B39:B40"/>
    <mergeCell ref="C15:C17"/>
    <mergeCell ref="C18:C19"/>
    <mergeCell ref="C20:C22"/>
    <mergeCell ref="C23:C26"/>
    <mergeCell ref="C28:C30"/>
    <mergeCell ref="C31:C32"/>
    <mergeCell ref="C37:C38"/>
  </mergeCells>
  <pageMargins left="0.75" right="0.75" top="1" bottom="1" header="0.5" footer="0.5"/>
  <pageSetup paperSize="9" scale="68"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view="pageBreakPreview" zoomScaleNormal="100" workbookViewId="0">
      <selection activeCell="A3" sqref="$A3:$XFD3"/>
    </sheetView>
  </sheetViews>
  <sheetFormatPr defaultColWidth="9" defaultRowHeight="13.5"/>
  <cols>
    <col min="1" max="1" width="7" style="98" customWidth="1"/>
    <col min="2" max="2" width="10.25" style="98" customWidth="1"/>
    <col min="3" max="3" width="11" style="98" customWidth="1"/>
    <col min="4" max="4" width="21.25" style="99" customWidth="1"/>
    <col min="5" max="6" width="12.625" style="98" customWidth="1"/>
    <col min="7" max="8" width="6.875" style="98" customWidth="1"/>
    <col min="9" max="9" width="32" style="98" customWidth="1"/>
    <col min="10" max="10" width="9" style="98"/>
    <col min="11" max="11" width="12.625" style="98"/>
    <col min="12" max="12" width="18.375" style="98" customWidth="1"/>
    <col min="13" max="16384" width="9" style="98"/>
  </cols>
  <sheetData>
    <row r="1" customFormat="1" ht="20.25" spans="1:12">
      <c r="A1" s="100" t="s">
        <v>217</v>
      </c>
      <c r="B1" s="100"/>
      <c r="C1" s="100"/>
      <c r="D1" s="100"/>
      <c r="E1" s="100"/>
      <c r="F1" s="100"/>
      <c r="G1" s="100"/>
      <c r="H1" s="100"/>
      <c r="I1" s="100"/>
      <c r="J1" s="98"/>
      <c r="K1" s="98"/>
      <c r="L1" s="98"/>
    </row>
    <row r="2" customFormat="1" spans="1:12">
      <c r="A2" s="101"/>
      <c r="B2" s="101"/>
      <c r="C2" s="101"/>
      <c r="D2" s="99"/>
      <c r="E2" s="101" t="s">
        <v>218</v>
      </c>
      <c r="F2" s="101"/>
      <c r="G2" s="101"/>
      <c r="H2" s="101"/>
      <c r="I2" s="98"/>
      <c r="J2" s="98"/>
      <c r="K2" s="98"/>
      <c r="L2" s="98"/>
    </row>
    <row r="3" s="1" customFormat="1" spans="1:9">
      <c r="A3" s="9" t="s">
        <v>219</v>
      </c>
      <c r="B3" s="9"/>
      <c r="C3" s="9" t="s">
        <v>94</v>
      </c>
      <c r="D3" s="10"/>
      <c r="E3" s="9"/>
      <c r="F3" s="9"/>
      <c r="G3" s="9"/>
      <c r="H3" s="9" t="s">
        <v>220</v>
      </c>
      <c r="I3" s="37">
        <v>45181</v>
      </c>
    </row>
    <row r="4" s="1" customFormat="1" ht="21" customHeight="1" spans="1:9">
      <c r="A4" s="102" t="s">
        <v>221</v>
      </c>
      <c r="B4" s="103" t="s">
        <v>54</v>
      </c>
      <c r="C4" s="103"/>
      <c r="D4" s="104"/>
      <c r="E4" s="103"/>
      <c r="F4" s="103"/>
      <c r="G4" s="103"/>
      <c r="H4" s="103"/>
      <c r="I4" s="103"/>
    </row>
    <row r="5" s="1" customFormat="1" ht="21" customHeight="1" spans="1:9">
      <c r="A5" s="105" t="s">
        <v>222</v>
      </c>
      <c r="B5" s="103" t="s">
        <v>94</v>
      </c>
      <c r="C5" s="103"/>
      <c r="D5" s="104"/>
      <c r="E5" s="106"/>
      <c r="F5" s="103" t="s">
        <v>223</v>
      </c>
      <c r="G5" s="103" t="s">
        <v>488</v>
      </c>
      <c r="H5" s="103"/>
      <c r="I5" s="103"/>
    </row>
    <row r="6" s="97" customFormat="1" ht="24" customHeight="1" spans="1:9">
      <c r="A6" s="107" t="s">
        <v>224</v>
      </c>
      <c r="B6" s="108" t="s">
        <v>96</v>
      </c>
      <c r="C6" s="108"/>
      <c r="D6" s="109" t="s">
        <v>225</v>
      </c>
      <c r="E6" s="110" t="s">
        <v>226</v>
      </c>
      <c r="F6" s="109" t="s">
        <v>227</v>
      </c>
      <c r="G6" s="110" t="s">
        <v>228</v>
      </c>
      <c r="H6" s="111"/>
      <c r="I6" s="134"/>
    </row>
    <row r="7" customFormat="1" ht="18" customHeight="1" spans="1:12">
      <c r="A7" s="112"/>
      <c r="B7" s="108" t="s">
        <v>229</v>
      </c>
      <c r="C7" s="108"/>
      <c r="D7" s="113">
        <f t="shared" ref="D7:F7" si="0">D8+D11</f>
        <v>0</v>
      </c>
      <c r="E7" s="114">
        <f t="shared" si="0"/>
        <v>150000</v>
      </c>
      <c r="F7" s="114">
        <f t="shared" si="0"/>
        <v>0</v>
      </c>
      <c r="G7" s="115">
        <f>F7/(D7+E7)</f>
        <v>0</v>
      </c>
      <c r="H7" s="116"/>
      <c r="I7" s="139"/>
      <c r="J7" s="98"/>
      <c r="K7" s="98"/>
      <c r="L7" s="98"/>
    </row>
    <row r="8" customFormat="1" ht="18" customHeight="1" spans="1:12">
      <c r="A8" s="112"/>
      <c r="B8" s="117" t="s">
        <v>230</v>
      </c>
      <c r="C8" s="117"/>
      <c r="D8" s="113">
        <f t="shared" ref="D8:F8" si="1">D9+D10</f>
        <v>0</v>
      </c>
      <c r="E8" s="114">
        <f t="shared" si="1"/>
        <v>150000</v>
      </c>
      <c r="F8" s="114">
        <f t="shared" si="1"/>
        <v>0</v>
      </c>
      <c r="G8" s="110" t="s">
        <v>102</v>
      </c>
      <c r="H8" s="111"/>
      <c r="I8" s="134"/>
      <c r="J8" s="98"/>
      <c r="K8" s="98"/>
      <c r="L8" s="98"/>
    </row>
    <row r="9" s="1" customFormat="1" ht="18" customHeight="1" spans="1:9">
      <c r="A9" s="93"/>
      <c r="B9" s="118" t="s">
        <v>231</v>
      </c>
      <c r="C9" s="118"/>
      <c r="D9" s="119"/>
      <c r="E9" s="120">
        <v>150000</v>
      </c>
      <c r="F9" s="121">
        <v>0</v>
      </c>
      <c r="G9" s="110" t="s">
        <v>102</v>
      </c>
      <c r="H9" s="111"/>
      <c r="I9" s="134"/>
    </row>
    <row r="10" s="1" customFormat="1" ht="18" customHeight="1" spans="1:9">
      <c r="A10" s="93"/>
      <c r="B10" s="118" t="s">
        <v>232</v>
      </c>
      <c r="C10" s="118"/>
      <c r="D10" s="119"/>
      <c r="E10" s="120"/>
      <c r="F10" s="121"/>
      <c r="G10" s="110" t="s">
        <v>102</v>
      </c>
      <c r="H10" s="111"/>
      <c r="I10" s="134"/>
    </row>
    <row r="11" s="1" customFormat="1" ht="18" customHeight="1" spans="1:9">
      <c r="A11" s="122"/>
      <c r="B11" s="118" t="s">
        <v>104</v>
      </c>
      <c r="C11" s="118"/>
      <c r="D11" s="119"/>
      <c r="E11" s="120"/>
      <c r="F11" s="121"/>
      <c r="G11" s="110" t="s">
        <v>102</v>
      </c>
      <c r="H11" s="111"/>
      <c r="I11" s="134"/>
    </row>
    <row r="12" customFormat="1" ht="18" customHeight="1" spans="1:12">
      <c r="A12" s="107" t="s">
        <v>105</v>
      </c>
      <c r="B12" s="108" t="s">
        <v>106</v>
      </c>
      <c r="C12" s="108"/>
      <c r="D12" s="109"/>
      <c r="E12" s="108"/>
      <c r="F12" s="108" t="s">
        <v>107</v>
      </c>
      <c r="G12" s="108"/>
      <c r="H12" s="108"/>
      <c r="I12" s="108"/>
      <c r="J12" s="98"/>
      <c r="K12" s="98"/>
      <c r="L12" s="98"/>
    </row>
    <row r="13" s="1" customFormat="1" ht="52" customHeight="1" spans="1:9">
      <c r="A13" s="93"/>
      <c r="B13" s="104" t="s">
        <v>516</v>
      </c>
      <c r="C13" s="104"/>
      <c r="D13" s="104"/>
      <c r="E13" s="104"/>
      <c r="F13" s="104" t="s">
        <v>517</v>
      </c>
      <c r="G13" s="104"/>
      <c r="H13" s="104"/>
      <c r="I13" s="104"/>
    </row>
    <row r="14" customFormat="1" ht="33" customHeight="1" spans="1:12">
      <c r="A14" s="103" t="s">
        <v>110</v>
      </c>
      <c r="B14" s="123" t="s">
        <v>111</v>
      </c>
      <c r="C14" s="123" t="s">
        <v>112</v>
      </c>
      <c r="D14" s="124" t="s">
        <v>113</v>
      </c>
      <c r="E14" s="125" t="s">
        <v>114</v>
      </c>
      <c r="F14" s="123" t="s">
        <v>115</v>
      </c>
      <c r="G14" s="123" t="s">
        <v>116</v>
      </c>
      <c r="H14" s="123" t="s">
        <v>117</v>
      </c>
      <c r="I14" s="93" t="s">
        <v>118</v>
      </c>
      <c r="J14" s="98"/>
      <c r="K14" s="98"/>
      <c r="L14" s="98"/>
    </row>
    <row r="15" customFormat="1" ht="19" customHeight="1" spans="1:12">
      <c r="A15" s="103"/>
      <c r="B15" s="124" t="s">
        <v>235</v>
      </c>
      <c r="C15" s="126" t="s">
        <v>236</v>
      </c>
      <c r="D15" s="127" t="s">
        <v>237</v>
      </c>
      <c r="E15" s="128" t="s">
        <v>238</v>
      </c>
      <c r="F15" s="103" t="s">
        <v>518</v>
      </c>
      <c r="G15" s="103">
        <v>2</v>
      </c>
      <c r="H15" s="103">
        <v>2</v>
      </c>
      <c r="I15" s="140"/>
      <c r="J15" s="98"/>
      <c r="K15" s="98"/>
      <c r="L15" s="98"/>
    </row>
    <row r="16" customFormat="1" ht="19" customHeight="1" spans="1:12">
      <c r="A16" s="103"/>
      <c r="B16" s="123"/>
      <c r="C16" s="123"/>
      <c r="D16" s="127" t="s">
        <v>121</v>
      </c>
      <c r="E16" s="128" t="s">
        <v>122</v>
      </c>
      <c r="F16" s="103" t="s">
        <v>518</v>
      </c>
      <c r="G16" s="103">
        <v>2</v>
      </c>
      <c r="H16" s="103">
        <v>2</v>
      </c>
      <c r="I16" s="140"/>
      <c r="J16" s="98"/>
      <c r="K16" s="98"/>
      <c r="L16" s="98"/>
    </row>
    <row r="17" customFormat="1" ht="19" customHeight="1" spans="1:12">
      <c r="A17" s="103"/>
      <c r="B17" s="123"/>
      <c r="C17" s="125"/>
      <c r="D17" s="127" t="s">
        <v>124</v>
      </c>
      <c r="E17" s="128" t="s">
        <v>125</v>
      </c>
      <c r="F17" s="103" t="s">
        <v>518</v>
      </c>
      <c r="G17" s="103">
        <v>2</v>
      </c>
      <c r="H17" s="103">
        <v>2</v>
      </c>
      <c r="I17" s="140"/>
      <c r="J17" s="98"/>
      <c r="K17" s="98"/>
      <c r="L17" s="98"/>
    </row>
    <row r="18" customFormat="1" ht="19" customHeight="1" spans="1:12">
      <c r="A18" s="103"/>
      <c r="B18" s="123"/>
      <c r="C18" s="126" t="s">
        <v>239</v>
      </c>
      <c r="D18" s="127" t="s">
        <v>240</v>
      </c>
      <c r="E18" s="129">
        <v>1</v>
      </c>
      <c r="F18" s="129">
        <v>1</v>
      </c>
      <c r="G18" s="103">
        <v>2</v>
      </c>
      <c r="H18" s="103">
        <v>2</v>
      </c>
      <c r="I18" s="140"/>
      <c r="J18" s="98"/>
      <c r="K18" s="98"/>
      <c r="L18" s="98"/>
    </row>
    <row r="19" customFormat="1" ht="19" customHeight="1" spans="1:12">
      <c r="A19" s="103"/>
      <c r="B19" s="123"/>
      <c r="C19" s="125"/>
      <c r="D19" s="127" t="s">
        <v>241</v>
      </c>
      <c r="E19" s="130">
        <v>1</v>
      </c>
      <c r="F19" s="129">
        <v>1</v>
      </c>
      <c r="G19" s="103">
        <v>2</v>
      </c>
      <c r="H19" s="103">
        <v>2</v>
      </c>
      <c r="I19" s="140"/>
      <c r="J19" s="98"/>
      <c r="K19" s="98"/>
      <c r="L19" s="98"/>
    </row>
    <row r="20" customFormat="1" ht="19" customHeight="1" spans="1:12">
      <c r="A20" s="103"/>
      <c r="B20" s="124" t="s">
        <v>242</v>
      </c>
      <c r="C20" s="126" t="s">
        <v>243</v>
      </c>
      <c r="D20" s="127" t="s">
        <v>142</v>
      </c>
      <c r="E20" s="131" t="s">
        <v>143</v>
      </c>
      <c r="F20" s="103" t="s">
        <v>518</v>
      </c>
      <c r="G20" s="103">
        <v>2</v>
      </c>
      <c r="H20" s="103">
        <v>2</v>
      </c>
      <c r="I20" s="140"/>
      <c r="J20" s="98"/>
      <c r="K20" s="98"/>
      <c r="L20" s="98"/>
    </row>
    <row r="21" customFormat="1" ht="19" customHeight="1" spans="1:12">
      <c r="A21" s="103"/>
      <c r="B21" s="123"/>
      <c r="C21" s="123"/>
      <c r="D21" s="127" t="s">
        <v>244</v>
      </c>
      <c r="E21" s="131" t="s">
        <v>245</v>
      </c>
      <c r="F21" s="103" t="s">
        <v>518</v>
      </c>
      <c r="G21" s="103">
        <v>2</v>
      </c>
      <c r="H21" s="103">
        <v>2</v>
      </c>
      <c r="I21" s="140"/>
      <c r="J21" s="98"/>
      <c r="K21" s="98"/>
      <c r="L21" s="98"/>
    </row>
    <row r="22" customFormat="1" ht="19" customHeight="1" spans="1:12">
      <c r="A22" s="103"/>
      <c r="B22" s="123"/>
      <c r="C22" s="125"/>
      <c r="D22" s="127" t="s">
        <v>246</v>
      </c>
      <c r="E22" s="131" t="s">
        <v>247</v>
      </c>
      <c r="F22" s="103" t="s">
        <v>518</v>
      </c>
      <c r="G22" s="103">
        <v>1</v>
      </c>
      <c r="H22" s="103">
        <v>1</v>
      </c>
      <c r="I22" s="140"/>
      <c r="J22" s="98"/>
      <c r="K22" s="98"/>
      <c r="L22" s="98"/>
    </row>
    <row r="23" customFormat="1" ht="19" customHeight="1" spans="1:12">
      <c r="A23" s="103"/>
      <c r="B23" s="123"/>
      <c r="C23" s="126" t="s">
        <v>248</v>
      </c>
      <c r="D23" s="127" t="s">
        <v>142</v>
      </c>
      <c r="E23" s="131" t="s">
        <v>143</v>
      </c>
      <c r="F23" s="103" t="s">
        <v>518</v>
      </c>
      <c r="G23" s="103">
        <v>2</v>
      </c>
      <c r="H23" s="103">
        <v>2</v>
      </c>
      <c r="I23" s="140"/>
      <c r="J23" s="98"/>
      <c r="K23" s="98"/>
      <c r="L23" s="98"/>
    </row>
    <row r="24" customFormat="1" ht="19" customHeight="1" spans="1:12">
      <c r="A24" s="103"/>
      <c r="B24" s="123"/>
      <c r="C24" s="123"/>
      <c r="D24" s="127" t="s">
        <v>144</v>
      </c>
      <c r="E24" s="131" t="s">
        <v>145</v>
      </c>
      <c r="F24" s="103" t="s">
        <v>518</v>
      </c>
      <c r="G24" s="103">
        <v>2</v>
      </c>
      <c r="H24" s="103">
        <v>2</v>
      </c>
      <c r="I24" s="140"/>
      <c r="J24" s="98"/>
      <c r="K24" s="98"/>
      <c r="L24" s="98"/>
    </row>
    <row r="25" customFormat="1" ht="19" customHeight="1" spans="1:12">
      <c r="A25" s="103"/>
      <c r="B25" s="123"/>
      <c r="C25" s="123"/>
      <c r="D25" s="127" t="s">
        <v>249</v>
      </c>
      <c r="E25" s="131" t="s">
        <v>245</v>
      </c>
      <c r="F25" s="103" t="s">
        <v>518</v>
      </c>
      <c r="G25" s="103">
        <v>1</v>
      </c>
      <c r="H25" s="103">
        <v>1</v>
      </c>
      <c r="I25" s="140"/>
      <c r="J25" s="98"/>
      <c r="K25" s="98"/>
      <c r="L25" s="98"/>
    </row>
    <row r="26" customFormat="1" ht="17" customHeight="1" spans="1:12">
      <c r="A26" s="103"/>
      <c r="B26" s="123"/>
      <c r="C26" s="125"/>
      <c r="D26" s="127" t="s">
        <v>250</v>
      </c>
      <c r="E26" s="130">
        <v>1</v>
      </c>
      <c r="F26" s="129">
        <f>G7</f>
        <v>0</v>
      </c>
      <c r="G26" s="103">
        <v>10</v>
      </c>
      <c r="H26" s="103">
        <v>0</v>
      </c>
      <c r="I26" s="127" t="s">
        <v>372</v>
      </c>
      <c r="J26" s="98"/>
      <c r="K26" s="98"/>
      <c r="L26" s="98"/>
    </row>
    <row r="27" s="1" customFormat="1" ht="53" customHeight="1" spans="1:13">
      <c r="A27" s="103"/>
      <c r="B27" s="124" t="s">
        <v>327</v>
      </c>
      <c r="C27" s="15" t="s">
        <v>155</v>
      </c>
      <c r="D27" s="29" t="s">
        <v>519</v>
      </c>
      <c r="E27" s="30" t="s">
        <v>520</v>
      </c>
      <c r="F27" s="103">
        <v>0</v>
      </c>
      <c r="G27" s="103">
        <v>5</v>
      </c>
      <c r="H27" s="103">
        <v>0</v>
      </c>
      <c r="I27" s="104" t="s">
        <v>521</v>
      </c>
      <c r="K27" s="98"/>
      <c r="L27" s="98"/>
      <c r="M27" s="98"/>
    </row>
    <row r="28" s="1" customFormat="1" ht="19" customHeight="1" spans="1:13">
      <c r="A28" s="103"/>
      <c r="B28" s="93"/>
      <c r="C28" s="15" t="s">
        <v>173</v>
      </c>
      <c r="D28" s="29" t="s">
        <v>354</v>
      </c>
      <c r="E28" s="130">
        <v>1</v>
      </c>
      <c r="F28" s="129">
        <v>1</v>
      </c>
      <c r="G28" s="103">
        <v>10</v>
      </c>
      <c r="H28" s="103">
        <v>10</v>
      </c>
      <c r="I28" s="141"/>
      <c r="K28" s="98"/>
      <c r="L28" s="98"/>
      <c r="M28" s="98"/>
    </row>
    <row r="29" s="1" customFormat="1" ht="18" customHeight="1" spans="1:13">
      <c r="A29" s="103"/>
      <c r="B29" s="93"/>
      <c r="C29" s="15" t="s">
        <v>179</v>
      </c>
      <c r="D29" s="29" t="s">
        <v>391</v>
      </c>
      <c r="E29" s="30" t="s">
        <v>289</v>
      </c>
      <c r="F29" s="129">
        <v>1</v>
      </c>
      <c r="G29" s="103">
        <v>5</v>
      </c>
      <c r="H29" s="103">
        <v>5</v>
      </c>
      <c r="I29" s="141"/>
      <c r="K29" s="98"/>
      <c r="L29" s="98"/>
      <c r="M29" s="98"/>
    </row>
    <row r="30" s="1" customFormat="1" ht="25" customHeight="1" spans="1:13">
      <c r="A30" s="103"/>
      <c r="B30" s="93"/>
      <c r="C30" s="15"/>
      <c r="D30" s="29" t="s">
        <v>522</v>
      </c>
      <c r="E30" s="30" t="s">
        <v>282</v>
      </c>
      <c r="F30" s="129">
        <v>1</v>
      </c>
      <c r="G30" s="103">
        <v>5</v>
      </c>
      <c r="H30" s="103">
        <v>5</v>
      </c>
      <c r="I30" s="141"/>
      <c r="K30" s="98"/>
      <c r="L30" s="98"/>
      <c r="M30" s="98"/>
    </row>
    <row r="31" s="1" customFormat="1" ht="19" customHeight="1" spans="1:13">
      <c r="A31" s="103"/>
      <c r="B31" s="93"/>
      <c r="C31" s="15" t="s">
        <v>185</v>
      </c>
      <c r="D31" s="29" t="s">
        <v>256</v>
      </c>
      <c r="E31" s="130">
        <v>1</v>
      </c>
      <c r="F31" s="129">
        <v>1</v>
      </c>
      <c r="G31" s="103">
        <v>10</v>
      </c>
      <c r="H31" s="103">
        <v>10</v>
      </c>
      <c r="I31" s="141"/>
      <c r="K31" s="98"/>
      <c r="L31" s="98"/>
      <c r="M31" s="98"/>
    </row>
    <row r="32" s="1" customFormat="1" ht="19" customHeight="1" spans="1:13">
      <c r="A32" s="103"/>
      <c r="B32" s="124" t="s">
        <v>332</v>
      </c>
      <c r="C32" s="15" t="s">
        <v>259</v>
      </c>
      <c r="D32" s="29" t="s">
        <v>260</v>
      </c>
      <c r="E32" s="30" t="s">
        <v>260</v>
      </c>
      <c r="F32" s="106"/>
      <c r="G32" s="103"/>
      <c r="H32" s="103"/>
      <c r="I32" s="141"/>
      <c r="K32" s="98"/>
      <c r="L32" s="98"/>
      <c r="M32" s="98"/>
    </row>
    <row r="33" s="1" customFormat="1" ht="29" customHeight="1" spans="1:13">
      <c r="A33" s="103"/>
      <c r="B33" s="93"/>
      <c r="C33" s="15" t="s">
        <v>261</v>
      </c>
      <c r="D33" s="29" t="s">
        <v>523</v>
      </c>
      <c r="E33" s="30" t="s">
        <v>524</v>
      </c>
      <c r="F33" s="103" t="s">
        <v>518</v>
      </c>
      <c r="G33" s="103">
        <v>25</v>
      </c>
      <c r="H33" s="103">
        <v>25</v>
      </c>
      <c r="I33" s="141"/>
      <c r="K33" s="98"/>
      <c r="L33" s="98"/>
      <c r="M33" s="98"/>
    </row>
    <row r="34" s="1" customFormat="1" ht="19" customHeight="1" spans="1:13">
      <c r="A34" s="103"/>
      <c r="B34" s="93"/>
      <c r="C34" s="15" t="s">
        <v>264</v>
      </c>
      <c r="D34" s="29" t="s">
        <v>260</v>
      </c>
      <c r="E34" s="30" t="s">
        <v>260</v>
      </c>
      <c r="F34" s="106"/>
      <c r="G34" s="103"/>
      <c r="H34" s="103"/>
      <c r="I34" s="141"/>
      <c r="K34" s="98"/>
      <c r="L34" s="98"/>
      <c r="M34" s="98"/>
    </row>
    <row r="35" s="1" customFormat="1" ht="19" customHeight="1" spans="1:13">
      <c r="A35" s="103"/>
      <c r="B35" s="93"/>
      <c r="C35" s="15" t="s">
        <v>265</v>
      </c>
      <c r="D35" s="29" t="s">
        <v>260</v>
      </c>
      <c r="E35" s="30" t="s">
        <v>260</v>
      </c>
      <c r="F35" s="106"/>
      <c r="G35" s="103"/>
      <c r="H35" s="103"/>
      <c r="I35" s="141"/>
      <c r="K35" s="98"/>
      <c r="L35" s="98"/>
      <c r="M35" s="98"/>
    </row>
    <row r="36" s="1" customFormat="1" ht="19" customHeight="1" spans="1:13">
      <c r="A36" s="103"/>
      <c r="B36" s="124" t="s">
        <v>267</v>
      </c>
      <c r="C36" s="15" t="s">
        <v>268</v>
      </c>
      <c r="D36" s="29" t="s">
        <v>269</v>
      </c>
      <c r="E36" s="30" t="s">
        <v>301</v>
      </c>
      <c r="F36" s="129">
        <v>1</v>
      </c>
      <c r="G36" s="103">
        <v>10</v>
      </c>
      <c r="H36" s="103">
        <v>10</v>
      </c>
      <c r="I36" s="141"/>
      <c r="K36" s="98"/>
      <c r="L36" s="98"/>
      <c r="M36" s="98"/>
    </row>
    <row r="37" s="1" customFormat="1" ht="19" customHeight="1" spans="1:13">
      <c r="A37" s="103"/>
      <c r="B37" s="122"/>
      <c r="C37" s="106"/>
      <c r="D37" s="104"/>
      <c r="E37" s="133"/>
      <c r="F37" s="106"/>
      <c r="G37" s="103"/>
      <c r="H37" s="102"/>
      <c r="I37" s="141"/>
      <c r="K37" s="98"/>
      <c r="L37" s="98"/>
      <c r="M37" s="98"/>
    </row>
    <row r="38" s="41" customFormat="1" ht="16" customHeight="1" spans="1:12">
      <c r="A38" s="110" t="s">
        <v>210</v>
      </c>
      <c r="B38" s="111"/>
      <c r="C38" s="111"/>
      <c r="D38" s="111"/>
      <c r="E38" s="111"/>
      <c r="F38" s="134"/>
      <c r="G38" s="108">
        <f>SUM(G15:G37)</f>
        <v>100</v>
      </c>
      <c r="H38" s="108">
        <f>SUM(H15:H37)</f>
        <v>85</v>
      </c>
      <c r="I38" s="140"/>
      <c r="J38" s="98"/>
      <c r="K38" s="98"/>
      <c r="L38" s="98"/>
    </row>
    <row r="39" s="1" customFormat="1" ht="36" customHeight="1" spans="1:9">
      <c r="A39" s="102" t="s">
        <v>211</v>
      </c>
      <c r="B39" s="135" t="s">
        <v>335</v>
      </c>
      <c r="C39" s="136"/>
      <c r="D39" s="136"/>
      <c r="E39" s="136"/>
      <c r="F39" s="136"/>
      <c r="G39" s="136"/>
      <c r="H39" s="136"/>
      <c r="I39" s="142"/>
    </row>
    <row r="40" s="1" customFormat="1" ht="18" customHeight="1" spans="1:8">
      <c r="A40" s="9"/>
      <c r="B40" s="9" t="s">
        <v>272</v>
      </c>
      <c r="C40" s="9" t="s">
        <v>382</v>
      </c>
      <c r="D40" s="10"/>
      <c r="E40" s="9"/>
      <c r="F40" s="9"/>
      <c r="G40" s="9"/>
      <c r="H40" s="9"/>
    </row>
    <row r="41" s="98" customFormat="1" ht="33" customHeight="1" spans="1:9">
      <c r="A41" s="137" t="s">
        <v>273</v>
      </c>
      <c r="B41" s="137"/>
      <c r="C41" s="137"/>
      <c r="D41" s="137"/>
      <c r="E41" s="137"/>
      <c r="F41" s="137"/>
      <c r="G41" s="137"/>
      <c r="H41" s="137"/>
      <c r="I41" s="137"/>
    </row>
    <row r="42" s="98" customFormat="1" ht="17" customHeight="1" spans="1:9">
      <c r="A42" s="138" t="s">
        <v>214</v>
      </c>
      <c r="B42" s="138"/>
      <c r="C42" s="138"/>
      <c r="D42" s="138"/>
      <c r="E42" s="138"/>
      <c r="F42" s="138"/>
      <c r="G42" s="138"/>
      <c r="H42" s="138"/>
      <c r="I42" s="138"/>
    </row>
    <row r="43" s="98" customFormat="1" ht="29" customHeight="1" spans="1:9">
      <c r="A43" s="137" t="s">
        <v>215</v>
      </c>
      <c r="B43" s="137"/>
      <c r="C43" s="137"/>
      <c r="D43" s="137"/>
      <c r="E43" s="137"/>
      <c r="F43" s="137"/>
      <c r="G43" s="137"/>
      <c r="H43" s="137"/>
      <c r="I43" s="137"/>
    </row>
    <row r="44" s="98" customFormat="1" ht="33" customHeight="1" spans="1:9">
      <c r="A44" s="137" t="s">
        <v>216</v>
      </c>
      <c r="B44" s="137"/>
      <c r="C44" s="137"/>
      <c r="D44" s="137"/>
      <c r="E44" s="137"/>
      <c r="F44" s="137"/>
      <c r="G44" s="137"/>
      <c r="H44" s="137"/>
      <c r="I44" s="137"/>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8:F38"/>
    <mergeCell ref="B39:I39"/>
    <mergeCell ref="A41:I41"/>
    <mergeCell ref="A42:I42"/>
    <mergeCell ref="A43:I43"/>
    <mergeCell ref="A44:I44"/>
    <mergeCell ref="A6:A11"/>
    <mergeCell ref="A12:A13"/>
    <mergeCell ref="A14:A37"/>
    <mergeCell ref="B15:B19"/>
    <mergeCell ref="B20:B26"/>
    <mergeCell ref="B27:B31"/>
    <mergeCell ref="B32:B35"/>
    <mergeCell ref="B36:B37"/>
    <mergeCell ref="C15:C17"/>
    <mergeCell ref="C18:C19"/>
    <mergeCell ref="C20:C22"/>
    <mergeCell ref="C23:C26"/>
    <mergeCell ref="C29:C30"/>
  </mergeCells>
  <pageMargins left="0.75" right="0.75" top="1" bottom="1" header="0.5" footer="0.5"/>
  <pageSetup paperSize="9" scale="6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view="pageBreakPreview" zoomScaleNormal="100" workbookViewId="0">
      <selection activeCell="A3" sqref="$A3:$XFD3"/>
    </sheetView>
  </sheetViews>
  <sheetFormatPr defaultColWidth="9" defaultRowHeight="13.5"/>
  <cols>
    <col min="1" max="1" width="7" customWidth="1"/>
    <col min="2" max="2" width="10" customWidth="1"/>
    <col min="3" max="3" width="11.875" customWidth="1"/>
    <col min="4" max="4" width="23.25" style="43" customWidth="1"/>
    <col min="5" max="5" width="18.375" customWidth="1"/>
    <col min="6" max="6" width="15.5" customWidth="1"/>
    <col min="7" max="8" width="6.875" customWidth="1"/>
    <col min="9" max="9" width="12.875" customWidth="1"/>
    <col min="12" max="12" width="14"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56</v>
      </c>
      <c r="C4" s="47"/>
      <c r="D4" s="48"/>
      <c r="E4" s="47"/>
      <c r="F4" s="47"/>
      <c r="G4" s="47"/>
      <c r="H4" s="47"/>
      <c r="I4" s="47"/>
    </row>
    <row r="5" s="41" customFormat="1" ht="21" customHeight="1" spans="1:9">
      <c r="A5" s="49" t="s">
        <v>222</v>
      </c>
      <c r="B5" s="103" t="s">
        <v>94</v>
      </c>
      <c r="C5" s="103"/>
      <c r="D5" s="104"/>
      <c r="E5" s="106"/>
      <c r="F5" s="103" t="s">
        <v>223</v>
      </c>
      <c r="G5" s="103" t="s">
        <v>488</v>
      </c>
      <c r="H5" s="103"/>
      <c r="I5" s="103"/>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200000</v>
      </c>
      <c r="F7" s="58">
        <f t="shared" si="0"/>
        <v>193899.6</v>
      </c>
      <c r="G7" s="59">
        <f>F7/(D7+E7)</f>
        <v>0.969498</v>
      </c>
      <c r="H7" s="60"/>
      <c r="I7" s="92"/>
    </row>
    <row r="8" customFormat="1" ht="18" customHeight="1" spans="1:9">
      <c r="A8" s="56"/>
      <c r="B8" s="61" t="s">
        <v>230</v>
      </c>
      <c r="C8" s="61"/>
      <c r="D8" s="57">
        <f t="shared" ref="D8:F8" si="1">D9+D10</f>
        <v>0</v>
      </c>
      <c r="E8" s="58">
        <f t="shared" si="1"/>
        <v>200000</v>
      </c>
      <c r="F8" s="58">
        <f t="shared" si="1"/>
        <v>193899.6</v>
      </c>
      <c r="G8" s="54" t="s">
        <v>102</v>
      </c>
      <c r="H8" s="55"/>
      <c r="I8" s="85"/>
    </row>
    <row r="9" s="41" customFormat="1" ht="18" customHeight="1" spans="1:9">
      <c r="A9" s="62"/>
      <c r="B9" s="63" t="s">
        <v>231</v>
      </c>
      <c r="C9" s="63"/>
      <c r="D9" s="64"/>
      <c r="E9" s="65">
        <v>200000</v>
      </c>
      <c r="F9" s="66">
        <v>193899.6</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8" t="s">
        <v>525</v>
      </c>
      <c r="C13" s="48"/>
      <c r="D13" s="48"/>
      <c r="E13" s="48"/>
      <c r="F13" s="48" t="s">
        <v>526</v>
      </c>
      <c r="G13" s="48"/>
      <c r="H13" s="48"/>
      <c r="I13" s="48"/>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47" t="s">
        <v>518</v>
      </c>
      <c r="G15" s="47">
        <v>2</v>
      </c>
      <c r="H15" s="47">
        <v>2</v>
      </c>
      <c r="I15" s="94"/>
    </row>
    <row r="16" customFormat="1" ht="19" customHeight="1" spans="1:9">
      <c r="A16" s="47"/>
      <c r="B16" s="68"/>
      <c r="C16" s="68"/>
      <c r="D16" s="72" t="s">
        <v>121</v>
      </c>
      <c r="E16" s="26" t="s">
        <v>122</v>
      </c>
      <c r="F16" s="47" t="s">
        <v>518</v>
      </c>
      <c r="G16" s="47">
        <v>2</v>
      </c>
      <c r="H16" s="47">
        <v>2</v>
      </c>
      <c r="I16" s="94"/>
    </row>
    <row r="17" customFormat="1" ht="19" customHeight="1" spans="1:9">
      <c r="A17" s="47"/>
      <c r="B17" s="68"/>
      <c r="C17" s="70"/>
      <c r="D17" s="72" t="s">
        <v>124</v>
      </c>
      <c r="E17" s="26" t="s">
        <v>125</v>
      </c>
      <c r="F17" s="47" t="s">
        <v>518</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4">
        <v>1</v>
      </c>
      <c r="G19" s="47">
        <v>2</v>
      </c>
      <c r="H19" s="47">
        <v>2</v>
      </c>
      <c r="I19" s="94"/>
    </row>
    <row r="20" customFormat="1" ht="19" customHeight="1" spans="1:9">
      <c r="A20" s="47"/>
      <c r="B20" s="69" t="s">
        <v>242</v>
      </c>
      <c r="C20" s="71" t="s">
        <v>243</v>
      </c>
      <c r="D20" s="72" t="s">
        <v>142</v>
      </c>
      <c r="E20" s="77" t="s">
        <v>143</v>
      </c>
      <c r="F20" s="47" t="s">
        <v>518</v>
      </c>
      <c r="G20" s="47">
        <v>2</v>
      </c>
      <c r="H20" s="47">
        <v>2</v>
      </c>
      <c r="I20" s="94"/>
    </row>
    <row r="21" customFormat="1" ht="19" customHeight="1" spans="1:9">
      <c r="A21" s="47"/>
      <c r="B21" s="68"/>
      <c r="C21" s="68"/>
      <c r="D21" s="72" t="s">
        <v>244</v>
      </c>
      <c r="E21" s="77" t="s">
        <v>245</v>
      </c>
      <c r="F21" s="47" t="s">
        <v>518</v>
      </c>
      <c r="G21" s="47">
        <v>2</v>
      </c>
      <c r="H21" s="47">
        <v>2</v>
      </c>
      <c r="I21" s="94"/>
    </row>
    <row r="22" customFormat="1" ht="19" customHeight="1" spans="1:9">
      <c r="A22" s="47"/>
      <c r="B22" s="68"/>
      <c r="C22" s="70"/>
      <c r="D22" s="72" t="s">
        <v>246</v>
      </c>
      <c r="E22" s="77" t="s">
        <v>247</v>
      </c>
      <c r="F22" s="47" t="s">
        <v>518</v>
      </c>
      <c r="G22" s="47">
        <v>1</v>
      </c>
      <c r="H22" s="47">
        <v>1</v>
      </c>
      <c r="I22" s="94"/>
    </row>
    <row r="23" customFormat="1" ht="19" customHeight="1" spans="1:9">
      <c r="A23" s="47"/>
      <c r="B23" s="68"/>
      <c r="C23" s="71" t="s">
        <v>248</v>
      </c>
      <c r="D23" s="72" t="s">
        <v>142</v>
      </c>
      <c r="E23" s="77" t="s">
        <v>143</v>
      </c>
      <c r="F23" s="47" t="s">
        <v>518</v>
      </c>
      <c r="G23" s="47">
        <v>2</v>
      </c>
      <c r="H23" s="47">
        <v>2</v>
      </c>
      <c r="I23" s="94"/>
    </row>
    <row r="24" customFormat="1" ht="19" customHeight="1" spans="1:9">
      <c r="A24" s="47"/>
      <c r="B24" s="68"/>
      <c r="C24" s="68"/>
      <c r="D24" s="72" t="s">
        <v>144</v>
      </c>
      <c r="E24" s="77" t="s">
        <v>145</v>
      </c>
      <c r="F24" s="47" t="s">
        <v>518</v>
      </c>
      <c r="G24" s="47">
        <v>2</v>
      </c>
      <c r="H24" s="47">
        <v>2</v>
      </c>
      <c r="I24" s="94"/>
    </row>
    <row r="25" customFormat="1" ht="19" customHeight="1" spans="1:9">
      <c r="A25" s="47"/>
      <c r="B25" s="68"/>
      <c r="C25" s="68"/>
      <c r="D25" s="72" t="s">
        <v>249</v>
      </c>
      <c r="E25" s="77" t="s">
        <v>245</v>
      </c>
      <c r="F25" s="47" t="s">
        <v>518</v>
      </c>
      <c r="G25" s="47">
        <v>1</v>
      </c>
      <c r="H25" s="47">
        <v>1</v>
      </c>
      <c r="I25" s="94"/>
    </row>
    <row r="26" customFormat="1" ht="27" customHeight="1" spans="1:9">
      <c r="A26" s="47"/>
      <c r="B26" s="68"/>
      <c r="C26" s="70"/>
      <c r="D26" s="72" t="s">
        <v>250</v>
      </c>
      <c r="E26" s="76">
        <v>1</v>
      </c>
      <c r="F26" s="165">
        <f>G7</f>
        <v>0.969498</v>
      </c>
      <c r="G26" s="47">
        <v>10</v>
      </c>
      <c r="H26" s="47">
        <v>9.7</v>
      </c>
      <c r="I26" s="72" t="s">
        <v>527</v>
      </c>
    </row>
    <row r="27" s="41" customFormat="1" ht="27" customHeight="1" spans="1:13">
      <c r="A27" s="47"/>
      <c r="B27" s="69" t="s">
        <v>327</v>
      </c>
      <c r="C27" s="15" t="s">
        <v>155</v>
      </c>
      <c r="D27" s="29" t="s">
        <v>528</v>
      </c>
      <c r="E27" s="30" t="s">
        <v>529</v>
      </c>
      <c r="F27" s="47">
        <v>4</v>
      </c>
      <c r="G27" s="47">
        <v>10</v>
      </c>
      <c r="H27" s="47">
        <v>10</v>
      </c>
      <c r="I27" s="95"/>
      <c r="K27"/>
      <c r="L27"/>
      <c r="M27"/>
    </row>
    <row r="28" s="41" customFormat="1" ht="19" customHeight="1" spans="1:13">
      <c r="A28" s="47"/>
      <c r="B28" s="62"/>
      <c r="C28" s="15" t="s">
        <v>173</v>
      </c>
      <c r="D28" s="29" t="s">
        <v>530</v>
      </c>
      <c r="E28" s="30" t="s">
        <v>531</v>
      </c>
      <c r="F28" s="47" t="s">
        <v>518</v>
      </c>
      <c r="G28" s="47">
        <v>10</v>
      </c>
      <c r="H28" s="47">
        <v>10</v>
      </c>
      <c r="I28" s="95"/>
      <c r="K28"/>
      <c r="L28"/>
      <c r="M28"/>
    </row>
    <row r="29" s="41" customFormat="1" ht="19" customHeight="1" spans="1:13">
      <c r="A29" s="47"/>
      <c r="B29" s="62"/>
      <c r="C29" s="15" t="s">
        <v>179</v>
      </c>
      <c r="D29" s="29" t="s">
        <v>377</v>
      </c>
      <c r="E29" s="76">
        <v>1</v>
      </c>
      <c r="F29" s="74">
        <v>1</v>
      </c>
      <c r="G29" s="47">
        <v>10</v>
      </c>
      <c r="H29" s="47">
        <v>10</v>
      </c>
      <c r="I29" s="95"/>
      <c r="K29"/>
      <c r="L29"/>
      <c r="M29"/>
    </row>
    <row r="30" s="41" customFormat="1" ht="19" customHeight="1" spans="1:13">
      <c r="A30" s="47"/>
      <c r="B30" s="62"/>
      <c r="C30" s="15" t="s">
        <v>185</v>
      </c>
      <c r="D30" s="29" t="s">
        <v>256</v>
      </c>
      <c r="E30" s="76">
        <v>1</v>
      </c>
      <c r="F30" s="74">
        <v>1</v>
      </c>
      <c r="G30" s="47">
        <v>5</v>
      </c>
      <c r="H30" s="47">
        <v>5</v>
      </c>
      <c r="I30" s="95"/>
      <c r="K30"/>
      <c r="L30"/>
      <c r="M30"/>
    </row>
    <row r="31" s="41" customFormat="1" ht="19" customHeight="1" spans="1:13">
      <c r="A31" s="47"/>
      <c r="B31" s="69" t="s">
        <v>332</v>
      </c>
      <c r="C31" s="15" t="s">
        <v>259</v>
      </c>
      <c r="D31" s="29" t="s">
        <v>260</v>
      </c>
      <c r="E31" s="30" t="s">
        <v>260</v>
      </c>
      <c r="F31" s="74"/>
      <c r="G31" s="47"/>
      <c r="H31" s="47"/>
      <c r="I31" s="95"/>
      <c r="K31"/>
      <c r="L31"/>
      <c r="M31"/>
    </row>
    <row r="32" s="41" customFormat="1" ht="25" customHeight="1" spans="1:13">
      <c r="A32" s="47"/>
      <c r="B32" s="62"/>
      <c r="C32" s="15" t="s">
        <v>261</v>
      </c>
      <c r="D32" s="29" t="s">
        <v>493</v>
      </c>
      <c r="E32" s="30" t="s">
        <v>202</v>
      </c>
      <c r="F32" s="47" t="s">
        <v>518</v>
      </c>
      <c r="G32" s="47">
        <v>15</v>
      </c>
      <c r="H32" s="47">
        <v>15</v>
      </c>
      <c r="I32" s="95"/>
      <c r="K32"/>
      <c r="L32"/>
      <c r="M32"/>
    </row>
    <row r="33" s="41" customFormat="1" ht="19" customHeight="1" spans="1:13">
      <c r="A33" s="47"/>
      <c r="B33" s="62"/>
      <c r="C33" s="15" t="s">
        <v>264</v>
      </c>
      <c r="D33" s="29" t="s">
        <v>260</v>
      </c>
      <c r="E33" s="30" t="s">
        <v>260</v>
      </c>
      <c r="F33" s="47"/>
      <c r="G33" s="47"/>
      <c r="H33" s="47"/>
      <c r="I33" s="95"/>
      <c r="K33"/>
      <c r="L33"/>
      <c r="M33"/>
    </row>
    <row r="34" s="41" customFormat="1" ht="19" customHeight="1" spans="1:13">
      <c r="A34" s="47"/>
      <c r="B34" s="62"/>
      <c r="C34" s="15" t="s">
        <v>265</v>
      </c>
      <c r="D34" s="29" t="s">
        <v>334</v>
      </c>
      <c r="E34" s="30" t="s">
        <v>202</v>
      </c>
      <c r="F34" s="47" t="s">
        <v>518</v>
      </c>
      <c r="G34" s="47">
        <v>10</v>
      </c>
      <c r="H34" s="47">
        <v>10</v>
      </c>
      <c r="I34" s="95"/>
      <c r="K34"/>
      <c r="L34"/>
      <c r="M34"/>
    </row>
    <row r="35" s="41" customFormat="1" ht="19" customHeight="1" spans="1:13">
      <c r="A35" s="47"/>
      <c r="B35" s="69" t="s">
        <v>267</v>
      </c>
      <c r="C35" s="15" t="s">
        <v>268</v>
      </c>
      <c r="D35" s="29" t="s">
        <v>269</v>
      </c>
      <c r="E35" s="30" t="s">
        <v>301</v>
      </c>
      <c r="F35" s="74">
        <v>1</v>
      </c>
      <c r="G35" s="47">
        <v>10</v>
      </c>
      <c r="H35" s="47">
        <v>10</v>
      </c>
      <c r="I35" s="95"/>
      <c r="K35"/>
      <c r="L35"/>
      <c r="M35"/>
    </row>
    <row r="36" s="41" customFormat="1" ht="19" customHeight="1" spans="1:13">
      <c r="A36" s="47"/>
      <c r="B36" s="67"/>
      <c r="C36" s="50"/>
      <c r="D36" s="48"/>
      <c r="E36" s="84"/>
      <c r="F36" s="74"/>
      <c r="G36" s="46"/>
      <c r="H36" s="46"/>
      <c r="I36" s="95"/>
      <c r="K36"/>
      <c r="L36"/>
      <c r="M36"/>
    </row>
    <row r="37" customFormat="1" ht="16" customHeight="1" spans="1:9">
      <c r="A37" s="54" t="s">
        <v>210</v>
      </c>
      <c r="B37" s="55"/>
      <c r="C37" s="55"/>
      <c r="D37" s="55"/>
      <c r="E37" s="55"/>
      <c r="F37" s="85"/>
      <c r="G37" s="52">
        <f>SUM(G15:G36)</f>
        <v>100</v>
      </c>
      <c r="H37" s="52">
        <f>SUM(H15:H36)</f>
        <v>99.7</v>
      </c>
      <c r="I37" s="94"/>
    </row>
    <row r="38" s="41" customFormat="1" ht="36" customHeight="1" spans="1:9">
      <c r="A38" s="46" t="s">
        <v>211</v>
      </c>
      <c r="B38" s="135" t="s">
        <v>381</v>
      </c>
      <c r="C38" s="136"/>
      <c r="D38" s="136"/>
      <c r="E38" s="136"/>
      <c r="F38" s="136"/>
      <c r="G38" s="136"/>
      <c r="H38" s="136"/>
      <c r="I38" s="142"/>
    </row>
    <row r="39" s="41" customFormat="1" ht="18" customHeight="1" spans="1:8">
      <c r="A39" s="88"/>
      <c r="B39" s="88" t="s">
        <v>272</v>
      </c>
      <c r="C39" s="9" t="s">
        <v>382</v>
      </c>
      <c r="D39" s="89"/>
      <c r="E39" s="88"/>
      <c r="F39" s="88"/>
      <c r="G39" s="88"/>
      <c r="H39" s="88"/>
    </row>
    <row r="40" customFormat="1" ht="33" customHeight="1" spans="1:9">
      <c r="A40" s="90" t="s">
        <v>273</v>
      </c>
      <c r="B40" s="90"/>
      <c r="C40" s="90"/>
      <c r="D40" s="90"/>
      <c r="E40" s="90"/>
      <c r="F40" s="90"/>
      <c r="G40" s="90"/>
      <c r="H40" s="90"/>
      <c r="I40" s="90"/>
    </row>
    <row r="41" customFormat="1" ht="17" customHeight="1" spans="1:9">
      <c r="A41" s="91" t="s">
        <v>214</v>
      </c>
      <c r="B41" s="91"/>
      <c r="C41" s="91"/>
      <c r="D41" s="91"/>
      <c r="E41" s="91"/>
      <c r="F41" s="91"/>
      <c r="G41" s="91"/>
      <c r="H41" s="91"/>
      <c r="I41" s="91"/>
    </row>
    <row r="42" customFormat="1" ht="29" customHeight="1" spans="1:9">
      <c r="A42" s="90" t="s">
        <v>215</v>
      </c>
      <c r="B42" s="90"/>
      <c r="C42" s="90"/>
      <c r="D42" s="90"/>
      <c r="E42" s="90"/>
      <c r="F42" s="90"/>
      <c r="G42" s="90"/>
      <c r="H42" s="90"/>
      <c r="I42" s="90"/>
    </row>
    <row r="43" customFormat="1" ht="33" customHeight="1" spans="1:9">
      <c r="A43" s="90" t="s">
        <v>216</v>
      </c>
      <c r="B43" s="90"/>
      <c r="C43" s="90"/>
      <c r="D43" s="90"/>
      <c r="E43" s="90"/>
      <c r="F43" s="90"/>
      <c r="G43" s="90"/>
      <c r="H43" s="90"/>
      <c r="I43" s="90"/>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s>
  <pageMargins left="0.75" right="0.75" top="1" bottom="1" header="0.5" footer="0.5"/>
  <pageSetup paperSize="9" scale="74"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view="pageBreakPreview" zoomScaleNormal="100" workbookViewId="0">
      <selection activeCell="A3" sqref="$A3:$XFD3"/>
    </sheetView>
  </sheetViews>
  <sheetFormatPr defaultColWidth="9" defaultRowHeight="13.5"/>
  <cols>
    <col min="1" max="1" width="7" customWidth="1"/>
    <col min="2" max="2" width="9.625" customWidth="1"/>
    <col min="3" max="3" width="12.25" customWidth="1"/>
    <col min="4" max="4" width="26.375" style="43" customWidth="1"/>
    <col min="5" max="6" width="14.5" customWidth="1"/>
    <col min="7" max="8" width="6.875" customWidth="1"/>
    <col min="9" max="9" width="1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58</v>
      </c>
      <c r="C4" s="47"/>
      <c r="D4" s="48"/>
      <c r="E4" s="47"/>
      <c r="F4" s="47"/>
      <c r="G4" s="47"/>
      <c r="H4" s="47"/>
      <c r="I4" s="47"/>
    </row>
    <row r="5" s="41" customFormat="1" ht="21" customHeight="1" spans="1:9">
      <c r="A5" s="49" t="s">
        <v>222</v>
      </c>
      <c r="B5" s="47" t="s">
        <v>94</v>
      </c>
      <c r="C5" s="47"/>
      <c r="D5" s="48"/>
      <c r="E5" s="50"/>
      <c r="F5" s="47" t="s">
        <v>223</v>
      </c>
      <c r="G5" s="47" t="s">
        <v>369</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140000</v>
      </c>
      <c r="F7" s="58">
        <f t="shared" si="0"/>
        <v>0</v>
      </c>
      <c r="G7" s="59">
        <f>F7/(D7+E7)</f>
        <v>0</v>
      </c>
      <c r="H7" s="60"/>
      <c r="I7" s="92"/>
    </row>
    <row r="8" customFormat="1" ht="18" customHeight="1" spans="1:9">
      <c r="A8" s="56"/>
      <c r="B8" s="61" t="s">
        <v>230</v>
      </c>
      <c r="C8" s="61"/>
      <c r="D8" s="57">
        <f t="shared" ref="D8:F8" si="1">D9+D10</f>
        <v>0</v>
      </c>
      <c r="E8" s="58">
        <f t="shared" si="1"/>
        <v>140000</v>
      </c>
      <c r="F8" s="58">
        <f t="shared" si="1"/>
        <v>0</v>
      </c>
      <c r="G8" s="54" t="s">
        <v>102</v>
      </c>
      <c r="H8" s="55"/>
      <c r="I8" s="85"/>
    </row>
    <row r="9" s="41" customFormat="1" ht="18" customHeight="1" spans="1:9">
      <c r="A9" s="62"/>
      <c r="B9" s="63" t="s">
        <v>231</v>
      </c>
      <c r="C9" s="63"/>
      <c r="D9" s="64"/>
      <c r="E9" s="65">
        <v>140000</v>
      </c>
      <c r="F9" s="66">
        <v>0</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7" t="s">
        <v>532</v>
      </c>
      <c r="C13" s="47"/>
      <c r="D13" s="48"/>
      <c r="E13" s="47"/>
      <c r="F13" s="47" t="s">
        <v>533</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123</v>
      </c>
      <c r="G15" s="47">
        <v>2</v>
      </c>
      <c r="H15" s="47">
        <v>2</v>
      </c>
      <c r="I15" s="94"/>
    </row>
    <row r="16" customFormat="1" ht="19" customHeight="1" spans="1:9">
      <c r="A16" s="47"/>
      <c r="B16" s="68"/>
      <c r="C16" s="68"/>
      <c r="D16" s="72" t="s">
        <v>121</v>
      </c>
      <c r="E16" s="26" t="s">
        <v>122</v>
      </c>
      <c r="F16" s="26" t="s">
        <v>123</v>
      </c>
      <c r="G16" s="47">
        <v>2</v>
      </c>
      <c r="H16" s="47">
        <v>2</v>
      </c>
      <c r="I16" s="94"/>
    </row>
    <row r="17" customFormat="1" ht="19" customHeight="1" spans="1:9">
      <c r="A17" s="47"/>
      <c r="B17" s="68"/>
      <c r="C17" s="70"/>
      <c r="D17" s="72" t="s">
        <v>124</v>
      </c>
      <c r="E17" s="26" t="s">
        <v>125</v>
      </c>
      <c r="F17" s="26"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28" customHeight="1" spans="1:9">
      <c r="A20" s="47"/>
      <c r="B20" s="69" t="s">
        <v>242</v>
      </c>
      <c r="C20" s="71" t="s">
        <v>243</v>
      </c>
      <c r="D20" s="72" t="s">
        <v>142</v>
      </c>
      <c r="E20" s="77" t="s">
        <v>143</v>
      </c>
      <c r="F20" s="72" t="s">
        <v>198</v>
      </c>
      <c r="G20" s="47">
        <v>2</v>
      </c>
      <c r="H20" s="47">
        <v>1</v>
      </c>
      <c r="I20" s="94"/>
    </row>
    <row r="21" customFormat="1" ht="19" customHeight="1" spans="1:9">
      <c r="A21" s="47"/>
      <c r="B21" s="68"/>
      <c r="C21" s="68"/>
      <c r="D21" s="72" t="s">
        <v>244</v>
      </c>
      <c r="E21" s="77" t="s">
        <v>245</v>
      </c>
      <c r="F21" s="26" t="s">
        <v>123</v>
      </c>
      <c r="G21" s="47">
        <v>2</v>
      </c>
      <c r="H21" s="47">
        <v>2</v>
      </c>
      <c r="I21" s="94"/>
    </row>
    <row r="22" customFormat="1" ht="19" customHeight="1" spans="1:9">
      <c r="A22" s="47"/>
      <c r="B22" s="68"/>
      <c r="C22" s="70"/>
      <c r="D22" s="72" t="s">
        <v>246</v>
      </c>
      <c r="E22" s="77" t="s">
        <v>247</v>
      </c>
      <c r="F22" s="26" t="s">
        <v>123</v>
      </c>
      <c r="G22" s="47">
        <v>1</v>
      </c>
      <c r="H22" s="47">
        <v>1</v>
      </c>
      <c r="I22" s="94"/>
    </row>
    <row r="23" customFormat="1" ht="19" customHeight="1" spans="1:9">
      <c r="A23" s="47"/>
      <c r="B23" s="68"/>
      <c r="C23" s="71" t="s">
        <v>248</v>
      </c>
      <c r="D23" s="72" t="s">
        <v>142</v>
      </c>
      <c r="E23" s="77" t="s">
        <v>143</v>
      </c>
      <c r="F23" s="26" t="s">
        <v>123</v>
      </c>
      <c r="G23" s="47">
        <v>2</v>
      </c>
      <c r="H23" s="47">
        <v>2</v>
      </c>
      <c r="I23" s="94"/>
    </row>
    <row r="24" customFormat="1" ht="19" customHeight="1" spans="1:9">
      <c r="A24" s="47"/>
      <c r="B24" s="68"/>
      <c r="C24" s="68"/>
      <c r="D24" s="72" t="s">
        <v>144</v>
      </c>
      <c r="E24" s="77" t="s">
        <v>145</v>
      </c>
      <c r="F24" s="26" t="s">
        <v>123</v>
      </c>
      <c r="G24" s="47">
        <v>2</v>
      </c>
      <c r="H24" s="47">
        <v>2</v>
      </c>
      <c r="I24" s="94"/>
    </row>
    <row r="25" customFormat="1" ht="19" customHeight="1" spans="1:9">
      <c r="A25" s="47"/>
      <c r="B25" s="68"/>
      <c r="C25" s="68"/>
      <c r="D25" s="72" t="s">
        <v>249</v>
      </c>
      <c r="E25" s="77" t="s">
        <v>245</v>
      </c>
      <c r="F25" s="26" t="s">
        <v>123</v>
      </c>
      <c r="G25" s="47">
        <v>1</v>
      </c>
      <c r="H25" s="47">
        <v>1</v>
      </c>
      <c r="I25" s="94"/>
    </row>
    <row r="26" customFormat="1" ht="19" customHeight="1" spans="1:9">
      <c r="A26" s="47"/>
      <c r="B26" s="68"/>
      <c r="C26" s="70"/>
      <c r="D26" s="72" t="s">
        <v>250</v>
      </c>
      <c r="E26" s="76">
        <v>1</v>
      </c>
      <c r="F26" s="163">
        <v>0</v>
      </c>
      <c r="G26" s="47">
        <v>10</v>
      </c>
      <c r="H26" s="47">
        <v>0</v>
      </c>
      <c r="I26" s="94" t="s">
        <v>534</v>
      </c>
    </row>
    <row r="27" s="41" customFormat="1" ht="19" customHeight="1" spans="1:9">
      <c r="A27" s="47"/>
      <c r="B27" s="69" t="s">
        <v>327</v>
      </c>
      <c r="C27" s="15" t="s">
        <v>155</v>
      </c>
      <c r="D27" s="29" t="s">
        <v>535</v>
      </c>
      <c r="E27" s="30" t="s">
        <v>536</v>
      </c>
      <c r="F27" s="30" t="s">
        <v>537</v>
      </c>
      <c r="G27" s="47">
        <v>5</v>
      </c>
      <c r="H27" s="47">
        <v>5</v>
      </c>
      <c r="I27" s="150"/>
    </row>
    <row r="28" s="41" customFormat="1" ht="19" customHeight="1" spans="1:9">
      <c r="A28" s="47"/>
      <c r="B28" s="62"/>
      <c r="C28" s="15" t="s">
        <v>173</v>
      </c>
      <c r="D28" s="29" t="s">
        <v>354</v>
      </c>
      <c r="E28" s="30" t="s">
        <v>432</v>
      </c>
      <c r="F28" s="30" t="s">
        <v>432</v>
      </c>
      <c r="G28" s="47">
        <v>5</v>
      </c>
      <c r="H28" s="47">
        <v>5</v>
      </c>
      <c r="I28" s="150"/>
    </row>
    <row r="29" s="41" customFormat="1" ht="29" customHeight="1" spans="1:9">
      <c r="A29" s="47"/>
      <c r="B29" s="62"/>
      <c r="C29" s="15"/>
      <c r="D29" s="29" t="s">
        <v>398</v>
      </c>
      <c r="E29" s="30" t="s">
        <v>432</v>
      </c>
      <c r="F29" s="30" t="s">
        <v>432</v>
      </c>
      <c r="G29" s="47">
        <v>5</v>
      </c>
      <c r="H29" s="47">
        <v>5</v>
      </c>
      <c r="I29" s="150"/>
    </row>
    <row r="30" s="41" customFormat="1" ht="19" customHeight="1" spans="1:9">
      <c r="A30" s="47"/>
      <c r="B30" s="62"/>
      <c r="C30" s="15"/>
      <c r="D30" s="29" t="s">
        <v>355</v>
      </c>
      <c r="E30" s="30" t="s">
        <v>356</v>
      </c>
      <c r="F30" s="26" t="s">
        <v>123</v>
      </c>
      <c r="G30" s="47">
        <v>5</v>
      </c>
      <c r="H30" s="47">
        <v>5</v>
      </c>
      <c r="I30" s="150"/>
    </row>
    <row r="31" s="41" customFormat="1" ht="19" customHeight="1" spans="1:9">
      <c r="A31" s="47"/>
      <c r="B31" s="62"/>
      <c r="C31" s="15" t="s">
        <v>179</v>
      </c>
      <c r="D31" s="29" t="s">
        <v>390</v>
      </c>
      <c r="E31" s="30" t="s">
        <v>432</v>
      </c>
      <c r="F31" s="30" t="s">
        <v>432</v>
      </c>
      <c r="G31" s="47">
        <v>5</v>
      </c>
      <c r="H31" s="47">
        <v>5</v>
      </c>
      <c r="I31" s="150"/>
    </row>
    <row r="32" s="41" customFormat="1" ht="19" customHeight="1" spans="1:9">
      <c r="A32" s="47"/>
      <c r="B32" s="62"/>
      <c r="C32" s="15"/>
      <c r="D32" s="29" t="s">
        <v>391</v>
      </c>
      <c r="E32" s="30" t="s">
        <v>289</v>
      </c>
      <c r="F32" s="164">
        <v>0.8</v>
      </c>
      <c r="G32" s="47">
        <v>5</v>
      </c>
      <c r="H32" s="47">
        <v>5</v>
      </c>
      <c r="I32" s="150"/>
    </row>
    <row r="33" s="41" customFormat="1" ht="19" customHeight="1" spans="1:9">
      <c r="A33" s="47"/>
      <c r="B33" s="62"/>
      <c r="C33" s="15" t="s">
        <v>185</v>
      </c>
      <c r="D33" s="29" t="s">
        <v>256</v>
      </c>
      <c r="E33" s="76">
        <v>1</v>
      </c>
      <c r="F33" s="76">
        <v>1</v>
      </c>
      <c r="G33" s="47">
        <v>5</v>
      </c>
      <c r="H33" s="47">
        <v>5</v>
      </c>
      <c r="I33" s="150"/>
    </row>
    <row r="34" s="41" customFormat="1" ht="19" customHeight="1" spans="1:9">
      <c r="A34" s="47"/>
      <c r="B34" s="69" t="s">
        <v>332</v>
      </c>
      <c r="C34" s="15" t="s">
        <v>259</v>
      </c>
      <c r="D34" s="29" t="s">
        <v>260</v>
      </c>
      <c r="E34" s="30" t="s">
        <v>260</v>
      </c>
      <c r="F34" s="30" t="s">
        <v>260</v>
      </c>
      <c r="G34" s="47"/>
      <c r="H34" s="47"/>
      <c r="I34" s="150"/>
    </row>
    <row r="35" s="41" customFormat="1" ht="19" customHeight="1" spans="1:9">
      <c r="A35" s="47"/>
      <c r="B35" s="62"/>
      <c r="C35" s="15" t="s">
        <v>261</v>
      </c>
      <c r="D35" s="29" t="s">
        <v>260</v>
      </c>
      <c r="E35" s="30" t="s">
        <v>260</v>
      </c>
      <c r="F35" s="30" t="s">
        <v>260</v>
      </c>
      <c r="G35" s="47"/>
      <c r="H35" s="47"/>
      <c r="I35" s="150"/>
    </row>
    <row r="36" s="41" customFormat="1" ht="19" customHeight="1" spans="1:9">
      <c r="A36" s="47"/>
      <c r="B36" s="62"/>
      <c r="C36" s="15" t="s">
        <v>264</v>
      </c>
      <c r="D36" s="29" t="s">
        <v>260</v>
      </c>
      <c r="E36" s="30" t="s">
        <v>260</v>
      </c>
      <c r="F36" s="30" t="s">
        <v>260</v>
      </c>
      <c r="G36" s="47"/>
      <c r="H36" s="47"/>
      <c r="I36" s="150"/>
    </row>
    <row r="37" s="41" customFormat="1" ht="19" customHeight="1" spans="1:9">
      <c r="A37" s="47"/>
      <c r="B37" s="62"/>
      <c r="C37" s="15" t="s">
        <v>265</v>
      </c>
      <c r="D37" s="29" t="s">
        <v>538</v>
      </c>
      <c r="E37" s="30" t="s">
        <v>202</v>
      </c>
      <c r="F37" s="26" t="s">
        <v>123</v>
      </c>
      <c r="G37" s="47">
        <v>10</v>
      </c>
      <c r="H37" s="47">
        <v>10</v>
      </c>
      <c r="I37" s="150"/>
    </row>
    <row r="38" s="41" customFormat="1" ht="19" customHeight="1" spans="1:9">
      <c r="A38" s="47"/>
      <c r="B38" s="62"/>
      <c r="C38" s="15"/>
      <c r="D38" s="29" t="s">
        <v>334</v>
      </c>
      <c r="E38" s="30" t="s">
        <v>202</v>
      </c>
      <c r="F38" s="26" t="s">
        <v>123</v>
      </c>
      <c r="G38" s="47">
        <v>15</v>
      </c>
      <c r="H38" s="47">
        <v>15</v>
      </c>
      <c r="I38" s="150"/>
    </row>
    <row r="39" s="41" customFormat="1" ht="19" customHeight="1" spans="1:9">
      <c r="A39" s="47"/>
      <c r="B39" s="69" t="s">
        <v>267</v>
      </c>
      <c r="C39" s="15" t="s">
        <v>268</v>
      </c>
      <c r="D39" s="29" t="s">
        <v>269</v>
      </c>
      <c r="E39" s="30" t="s">
        <v>301</v>
      </c>
      <c r="F39" s="164">
        <v>1</v>
      </c>
      <c r="G39" s="47">
        <v>10</v>
      </c>
      <c r="H39" s="47">
        <v>10</v>
      </c>
      <c r="I39" s="150"/>
    </row>
    <row r="40" s="41" customFormat="1" ht="19" customHeight="1" spans="1:9">
      <c r="A40" s="47"/>
      <c r="B40" s="67"/>
      <c r="C40" s="50"/>
      <c r="D40" s="48"/>
      <c r="E40" s="84"/>
      <c r="F40" s="47"/>
      <c r="G40" s="47"/>
      <c r="H40" s="47"/>
      <c r="I40" s="150"/>
    </row>
    <row r="41" ht="16" customHeight="1" spans="1:9">
      <c r="A41" s="54" t="s">
        <v>210</v>
      </c>
      <c r="B41" s="55"/>
      <c r="C41" s="55"/>
      <c r="D41" s="55"/>
      <c r="E41" s="55"/>
      <c r="F41" s="85"/>
      <c r="G41" s="52">
        <f>SUM(G15:G40)</f>
        <v>100</v>
      </c>
      <c r="H41" s="52">
        <f>SUM(H15:H40)</f>
        <v>89</v>
      </c>
      <c r="I41" s="94"/>
    </row>
    <row r="42" s="41" customFormat="1" ht="36" customHeight="1" spans="1:9">
      <c r="A42" s="46" t="s">
        <v>211</v>
      </c>
      <c r="B42" s="86" t="s">
        <v>539</v>
      </c>
      <c r="C42" s="87"/>
      <c r="D42" s="87"/>
      <c r="E42" s="87"/>
      <c r="F42" s="87"/>
      <c r="G42" s="87"/>
      <c r="H42" s="87"/>
      <c r="I42" s="96"/>
    </row>
    <row r="43" s="41" customFormat="1" ht="18" customHeight="1" spans="1:8">
      <c r="A43" s="88"/>
      <c r="B43" s="88" t="s">
        <v>272</v>
      </c>
      <c r="C43" s="88" t="s">
        <v>421</v>
      </c>
      <c r="D43" s="89"/>
      <c r="E43" s="88"/>
      <c r="F43" s="88"/>
      <c r="G43" s="88"/>
      <c r="H43" s="88"/>
    </row>
    <row r="44" ht="33" customHeight="1" spans="1:9">
      <c r="A44" s="90" t="s">
        <v>273</v>
      </c>
      <c r="B44" s="90"/>
      <c r="C44" s="90"/>
      <c r="D44" s="90"/>
      <c r="E44" s="90"/>
      <c r="F44" s="90"/>
      <c r="G44" s="90"/>
      <c r="H44" s="90"/>
      <c r="I44" s="90"/>
    </row>
    <row r="45" ht="17" customHeight="1" spans="1:9">
      <c r="A45" s="91" t="s">
        <v>214</v>
      </c>
      <c r="B45" s="91"/>
      <c r="C45" s="91"/>
      <c r="D45" s="91"/>
      <c r="E45" s="91"/>
      <c r="F45" s="91"/>
      <c r="G45" s="91"/>
      <c r="H45" s="91"/>
      <c r="I45" s="91"/>
    </row>
    <row r="46" ht="29" customHeight="1" spans="1:9">
      <c r="A46" s="90" t="s">
        <v>215</v>
      </c>
      <c r="B46" s="90"/>
      <c r="C46" s="90"/>
      <c r="D46" s="90"/>
      <c r="E46" s="90"/>
      <c r="F46" s="90"/>
      <c r="G46" s="90"/>
      <c r="H46" s="90"/>
      <c r="I46" s="90"/>
    </row>
    <row r="47" ht="33" customHeight="1" spans="1:9">
      <c r="A47" s="90" t="s">
        <v>216</v>
      </c>
      <c r="B47" s="90"/>
      <c r="C47" s="90"/>
      <c r="D47" s="90"/>
      <c r="E47" s="90"/>
      <c r="F47" s="90"/>
      <c r="G47" s="90"/>
      <c r="H47" s="90"/>
      <c r="I47" s="90"/>
    </row>
  </sheetData>
  <mergeCells count="41">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41:F41"/>
    <mergeCell ref="B42:I42"/>
    <mergeCell ref="A44:I44"/>
    <mergeCell ref="A45:I45"/>
    <mergeCell ref="A46:I46"/>
    <mergeCell ref="A47:I47"/>
    <mergeCell ref="A6:A11"/>
    <mergeCell ref="A12:A13"/>
    <mergeCell ref="A14:A40"/>
    <mergeCell ref="B15:B19"/>
    <mergeCell ref="B20:B26"/>
    <mergeCell ref="B27:B33"/>
    <mergeCell ref="B34:B38"/>
    <mergeCell ref="B39:B40"/>
    <mergeCell ref="C15:C17"/>
    <mergeCell ref="C18:C19"/>
    <mergeCell ref="C20:C22"/>
    <mergeCell ref="C23:C26"/>
    <mergeCell ref="C28:C30"/>
    <mergeCell ref="C31:C32"/>
    <mergeCell ref="C37:C38"/>
  </mergeCells>
  <pageMargins left="0.75" right="0.75" top="1" bottom="1" header="0.5" footer="0.5"/>
  <pageSetup paperSize="9" scale="68"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workbookViewId="0">
      <selection activeCell="A3" sqref="$A3:$XFD3"/>
    </sheetView>
  </sheetViews>
  <sheetFormatPr defaultColWidth="9" defaultRowHeight="13.5"/>
  <cols>
    <col min="1" max="1" width="7" customWidth="1"/>
    <col min="2" max="2" width="9" customWidth="1"/>
    <col min="3" max="3" width="12.9083333333333" customWidth="1"/>
    <col min="4" max="4" width="21.6916666666667" style="43" customWidth="1"/>
    <col min="5" max="6" width="12.75" customWidth="1"/>
    <col min="7" max="8" width="6.875" customWidth="1"/>
    <col min="9" max="9" width="13.12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60</v>
      </c>
      <c r="C4" s="47"/>
      <c r="D4" s="48"/>
      <c r="E4" s="47"/>
      <c r="F4" s="47"/>
      <c r="G4" s="47"/>
      <c r="H4" s="47"/>
      <c r="I4" s="47"/>
    </row>
    <row r="5" s="41" customFormat="1" ht="21" customHeight="1" spans="1:9">
      <c r="A5" s="49" t="s">
        <v>222</v>
      </c>
      <c r="B5" s="47" t="s">
        <v>292</v>
      </c>
      <c r="C5" s="47"/>
      <c r="D5" s="48"/>
      <c r="E5" s="50"/>
      <c r="F5" s="47" t="s">
        <v>223</v>
      </c>
      <c r="G5" s="47" t="s">
        <v>94</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6132</v>
      </c>
      <c r="F7" s="58">
        <f t="shared" si="0"/>
        <v>6132</v>
      </c>
      <c r="G7" s="59">
        <f>F7/(D7+E7)</f>
        <v>1</v>
      </c>
      <c r="H7" s="60"/>
      <c r="I7" s="92"/>
    </row>
    <row r="8" customFormat="1" ht="18" customHeight="1" spans="1:9">
      <c r="A8" s="56"/>
      <c r="B8" s="61" t="s">
        <v>230</v>
      </c>
      <c r="C8" s="61"/>
      <c r="D8" s="57">
        <f t="shared" ref="D8:F8" si="1">D9+D10</f>
        <v>0</v>
      </c>
      <c r="E8" s="58">
        <f t="shared" si="1"/>
        <v>6132</v>
      </c>
      <c r="F8" s="58">
        <f t="shared" si="1"/>
        <v>6132</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c r="E10" s="65">
        <v>6132</v>
      </c>
      <c r="F10" s="66">
        <v>6132</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7" t="s">
        <v>540</v>
      </c>
      <c r="C13" s="47"/>
      <c r="D13" s="48"/>
      <c r="E13" s="47"/>
      <c r="F13" s="47" t="s">
        <v>541</v>
      </c>
      <c r="G13" s="47"/>
      <c r="H13" s="48"/>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47" t="s">
        <v>123</v>
      </c>
      <c r="G15" s="47">
        <v>2</v>
      </c>
      <c r="H15" s="47">
        <v>2</v>
      </c>
      <c r="I15" s="94"/>
    </row>
    <row r="16" customFormat="1" ht="19" customHeight="1" spans="1:9">
      <c r="A16" s="47"/>
      <c r="B16" s="68"/>
      <c r="C16" s="68"/>
      <c r="D16" s="72" t="s">
        <v>121</v>
      </c>
      <c r="E16" s="26" t="s">
        <v>122</v>
      </c>
      <c r="F16" s="47" t="s">
        <v>123</v>
      </c>
      <c r="G16" s="47">
        <v>2</v>
      </c>
      <c r="H16" s="47">
        <v>2</v>
      </c>
      <c r="I16" s="94"/>
    </row>
    <row r="17" customFormat="1" ht="19" customHeight="1" spans="1:9">
      <c r="A17" s="47"/>
      <c r="B17" s="68"/>
      <c r="C17" s="70"/>
      <c r="D17" s="72" t="s">
        <v>124</v>
      </c>
      <c r="E17" s="26" t="s">
        <v>125</v>
      </c>
      <c r="F17" s="47"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4">
        <v>1</v>
      </c>
      <c r="G19" s="47">
        <v>2</v>
      </c>
      <c r="H19" s="47">
        <v>2</v>
      </c>
      <c r="I19" s="94"/>
    </row>
    <row r="20" customFormat="1" ht="19" customHeight="1" spans="1:9">
      <c r="A20" s="47"/>
      <c r="B20" s="69" t="s">
        <v>242</v>
      </c>
      <c r="C20" s="71" t="s">
        <v>243</v>
      </c>
      <c r="D20" s="72" t="s">
        <v>142</v>
      </c>
      <c r="E20" s="77" t="s">
        <v>143</v>
      </c>
      <c r="F20" s="47" t="s">
        <v>123</v>
      </c>
      <c r="G20" s="47">
        <v>2</v>
      </c>
      <c r="H20" s="47">
        <v>2</v>
      </c>
      <c r="I20" s="94"/>
    </row>
    <row r="21" customFormat="1" ht="19" customHeight="1" spans="1:9">
      <c r="A21" s="47"/>
      <c r="B21" s="68"/>
      <c r="C21" s="68"/>
      <c r="D21" s="72" t="s">
        <v>244</v>
      </c>
      <c r="E21" s="77" t="s">
        <v>245</v>
      </c>
      <c r="F21" s="47" t="s">
        <v>123</v>
      </c>
      <c r="G21" s="47">
        <v>2</v>
      </c>
      <c r="H21" s="47">
        <v>2</v>
      </c>
      <c r="I21" s="94"/>
    </row>
    <row r="22" customFormat="1" ht="19" customHeight="1" spans="1:9">
      <c r="A22" s="47"/>
      <c r="B22" s="68"/>
      <c r="C22" s="70"/>
      <c r="D22" s="72" t="s">
        <v>246</v>
      </c>
      <c r="E22" s="77" t="s">
        <v>247</v>
      </c>
      <c r="F22" s="47" t="s">
        <v>123</v>
      </c>
      <c r="G22" s="47">
        <v>1</v>
      </c>
      <c r="H22" s="47">
        <v>1</v>
      </c>
      <c r="I22" s="94"/>
    </row>
    <row r="23" customFormat="1" ht="19" customHeight="1" spans="1:9">
      <c r="A23" s="47"/>
      <c r="B23" s="68"/>
      <c r="C23" s="71" t="s">
        <v>248</v>
      </c>
      <c r="D23" s="72" t="s">
        <v>142</v>
      </c>
      <c r="E23" s="77" t="s">
        <v>143</v>
      </c>
      <c r="F23" s="47" t="s">
        <v>123</v>
      </c>
      <c r="G23" s="47">
        <v>2</v>
      </c>
      <c r="H23" s="47">
        <v>2</v>
      </c>
      <c r="I23" s="94"/>
    </row>
    <row r="24" customFormat="1" ht="19" customHeight="1" spans="1:9">
      <c r="A24" s="47"/>
      <c r="B24" s="68"/>
      <c r="C24" s="68"/>
      <c r="D24" s="72" t="s">
        <v>144</v>
      </c>
      <c r="E24" s="77" t="s">
        <v>145</v>
      </c>
      <c r="F24" s="47" t="s">
        <v>123</v>
      </c>
      <c r="G24" s="47">
        <v>2</v>
      </c>
      <c r="H24" s="47">
        <v>2</v>
      </c>
      <c r="I24" s="94"/>
    </row>
    <row r="25" customFormat="1" ht="19" customHeight="1" spans="1:9">
      <c r="A25" s="47"/>
      <c r="B25" s="68"/>
      <c r="C25" s="68"/>
      <c r="D25" s="72" t="s">
        <v>249</v>
      </c>
      <c r="E25" s="77" t="s">
        <v>245</v>
      </c>
      <c r="F25" s="47" t="s">
        <v>123</v>
      </c>
      <c r="G25" s="47">
        <v>1</v>
      </c>
      <c r="H25" s="47">
        <v>1</v>
      </c>
      <c r="I25" s="94"/>
    </row>
    <row r="26" customFormat="1" ht="19" customHeight="1" spans="1:9">
      <c r="A26" s="47"/>
      <c r="B26" s="68"/>
      <c r="C26" s="70"/>
      <c r="D26" s="72" t="s">
        <v>250</v>
      </c>
      <c r="E26" s="76">
        <v>1</v>
      </c>
      <c r="F26" s="76">
        <v>1</v>
      </c>
      <c r="G26" s="47">
        <v>10</v>
      </c>
      <c r="H26" s="47">
        <v>10</v>
      </c>
      <c r="I26" s="94"/>
    </row>
    <row r="27" s="41" customFormat="1" ht="19" customHeight="1" spans="1:9">
      <c r="A27" s="47"/>
      <c r="B27" s="69" t="s">
        <v>252</v>
      </c>
      <c r="C27" s="12" t="s">
        <v>155</v>
      </c>
      <c r="D27" s="144" t="s">
        <v>542</v>
      </c>
      <c r="E27" s="30" t="s">
        <v>343</v>
      </c>
      <c r="F27" s="30" t="s">
        <v>343</v>
      </c>
      <c r="G27" s="47">
        <v>9</v>
      </c>
      <c r="H27" s="47">
        <v>9</v>
      </c>
      <c r="I27" s="95"/>
    </row>
    <row r="28" s="41" customFormat="1" ht="24" customHeight="1" spans="1:9">
      <c r="A28" s="47"/>
      <c r="B28" s="62"/>
      <c r="C28" s="12" t="s">
        <v>173</v>
      </c>
      <c r="D28" s="144" t="s">
        <v>543</v>
      </c>
      <c r="E28" s="30" t="s">
        <v>282</v>
      </c>
      <c r="F28" s="76">
        <v>1</v>
      </c>
      <c r="G28" s="47">
        <v>9</v>
      </c>
      <c r="H28" s="47">
        <v>9</v>
      </c>
      <c r="I28" s="95"/>
    </row>
    <row r="29" s="41" customFormat="1" ht="23" customHeight="1" spans="1:9">
      <c r="A29" s="47"/>
      <c r="B29" s="62"/>
      <c r="C29" s="12" t="s">
        <v>179</v>
      </c>
      <c r="D29" s="144" t="s">
        <v>544</v>
      </c>
      <c r="E29" s="30" t="s">
        <v>282</v>
      </c>
      <c r="F29" s="76">
        <v>1</v>
      </c>
      <c r="G29" s="47">
        <v>9</v>
      </c>
      <c r="H29" s="47">
        <v>9</v>
      </c>
      <c r="I29" s="95"/>
    </row>
    <row r="30" s="41" customFormat="1" ht="21" customHeight="1" spans="1:9">
      <c r="A30" s="47"/>
      <c r="B30" s="62"/>
      <c r="C30" s="12" t="s">
        <v>185</v>
      </c>
      <c r="D30" s="144" t="s">
        <v>256</v>
      </c>
      <c r="E30" s="76">
        <v>1</v>
      </c>
      <c r="F30" s="76">
        <v>1</v>
      </c>
      <c r="G30" s="47">
        <v>8</v>
      </c>
      <c r="H30" s="47">
        <v>8</v>
      </c>
      <c r="I30" s="95"/>
    </row>
    <row r="31" s="41" customFormat="1" ht="19" customHeight="1" spans="1:9">
      <c r="A31" s="47"/>
      <c r="B31" s="69" t="s">
        <v>258</v>
      </c>
      <c r="C31" s="12" t="s">
        <v>259</v>
      </c>
      <c r="D31" s="144" t="s">
        <v>260</v>
      </c>
      <c r="E31" s="30" t="s">
        <v>260</v>
      </c>
      <c r="F31" s="47"/>
      <c r="G31" s="47"/>
      <c r="H31" s="47"/>
      <c r="I31" s="95"/>
    </row>
    <row r="32" s="41" customFormat="1" ht="21" customHeight="1" spans="1:9">
      <c r="A32" s="47"/>
      <c r="B32" s="62"/>
      <c r="C32" s="12" t="s">
        <v>261</v>
      </c>
      <c r="D32" s="144" t="s">
        <v>540</v>
      </c>
      <c r="E32" s="30" t="s">
        <v>202</v>
      </c>
      <c r="F32" s="47" t="s">
        <v>123</v>
      </c>
      <c r="G32" s="47">
        <v>25</v>
      </c>
      <c r="H32" s="47">
        <v>25</v>
      </c>
      <c r="I32" s="95"/>
    </row>
    <row r="33" s="41" customFormat="1" ht="19" customHeight="1" spans="1:9">
      <c r="A33" s="47"/>
      <c r="B33" s="62"/>
      <c r="C33" s="12" t="s">
        <v>264</v>
      </c>
      <c r="D33" s="144" t="s">
        <v>260</v>
      </c>
      <c r="E33" s="30" t="s">
        <v>260</v>
      </c>
      <c r="F33" s="47"/>
      <c r="G33" s="47"/>
      <c r="H33" s="47"/>
      <c r="I33" s="95"/>
    </row>
    <row r="34" s="41" customFormat="1" ht="19" customHeight="1" spans="1:9">
      <c r="A34" s="47"/>
      <c r="B34" s="62"/>
      <c r="C34" s="12" t="s">
        <v>265</v>
      </c>
      <c r="D34" s="144" t="s">
        <v>260</v>
      </c>
      <c r="E34" s="30" t="s">
        <v>260</v>
      </c>
      <c r="F34" s="47"/>
      <c r="G34" s="47"/>
      <c r="H34" s="47"/>
      <c r="I34" s="95"/>
    </row>
    <row r="35" s="41" customFormat="1" ht="19" customHeight="1" spans="1:9">
      <c r="A35" s="47"/>
      <c r="B35" s="69" t="s">
        <v>267</v>
      </c>
      <c r="C35" s="12" t="s">
        <v>268</v>
      </c>
      <c r="D35" s="144" t="s">
        <v>269</v>
      </c>
      <c r="E35" s="30" t="s">
        <v>301</v>
      </c>
      <c r="F35" s="76">
        <v>0.95</v>
      </c>
      <c r="G35" s="47">
        <v>10</v>
      </c>
      <c r="H35" s="47">
        <v>10</v>
      </c>
      <c r="I35" s="95"/>
    </row>
    <row r="36" s="41" customFormat="1" ht="19" customHeight="1" spans="1:9">
      <c r="A36" s="47"/>
      <c r="B36" s="67"/>
      <c r="C36" s="50"/>
      <c r="D36" s="48"/>
      <c r="E36" s="84"/>
      <c r="F36" s="50"/>
      <c r="G36" s="46"/>
      <c r="H36" s="46"/>
      <c r="I36" s="95"/>
    </row>
    <row r="37" ht="16" customHeight="1" spans="1:9">
      <c r="A37" s="54" t="s">
        <v>210</v>
      </c>
      <c r="B37" s="55"/>
      <c r="C37" s="55"/>
      <c r="D37" s="55"/>
      <c r="E37" s="55"/>
      <c r="F37" s="85"/>
      <c r="G37" s="52">
        <f>SUM(G15:G36)</f>
        <v>100</v>
      </c>
      <c r="H37" s="52">
        <f>SUM(H15:H36)</f>
        <v>100</v>
      </c>
      <c r="I37" s="94"/>
    </row>
    <row r="38" s="41" customFormat="1" ht="27" customHeight="1" spans="1:9">
      <c r="A38" s="46" t="s">
        <v>211</v>
      </c>
      <c r="B38" s="86" t="s">
        <v>302</v>
      </c>
      <c r="C38" s="87"/>
      <c r="D38" s="87"/>
      <c r="E38" s="87"/>
      <c r="F38" s="87"/>
      <c r="G38" s="87"/>
      <c r="H38" s="87"/>
      <c r="I38" s="96"/>
    </row>
    <row r="39" s="41" customFormat="1" ht="18" customHeight="1" spans="1:8">
      <c r="A39" s="88"/>
      <c r="B39" s="88" t="s">
        <v>272</v>
      </c>
      <c r="C39" s="88" t="s">
        <v>303</v>
      </c>
      <c r="D39" s="89"/>
      <c r="E39" s="88"/>
      <c r="F39" s="88"/>
      <c r="G39" s="88"/>
      <c r="H39" s="88"/>
    </row>
    <row r="40" ht="33" customHeight="1" spans="1:9">
      <c r="A40" s="90" t="s">
        <v>273</v>
      </c>
      <c r="B40" s="90"/>
      <c r="C40" s="90"/>
      <c r="D40" s="90"/>
      <c r="E40" s="90"/>
      <c r="F40" s="90"/>
      <c r="G40" s="90"/>
      <c r="H40" s="90"/>
      <c r="I40" s="90"/>
    </row>
    <row r="41" ht="17" customHeight="1" spans="1:9">
      <c r="A41" s="91" t="s">
        <v>214</v>
      </c>
      <c r="B41" s="91"/>
      <c r="C41" s="91"/>
      <c r="D41" s="91"/>
      <c r="E41" s="91"/>
      <c r="F41" s="91"/>
      <c r="G41" s="91"/>
      <c r="H41" s="91"/>
      <c r="I41" s="91"/>
    </row>
    <row r="42" ht="29" customHeight="1" spans="1:9">
      <c r="A42" s="90" t="s">
        <v>215</v>
      </c>
      <c r="B42" s="90"/>
      <c r="C42" s="90"/>
      <c r="D42" s="90"/>
      <c r="E42" s="90"/>
      <c r="F42" s="90"/>
      <c r="G42" s="90"/>
      <c r="H42" s="90"/>
      <c r="I42" s="90"/>
    </row>
    <row r="43" ht="33" customHeight="1" spans="1:9">
      <c r="A43" s="90" t="s">
        <v>216</v>
      </c>
      <c r="B43" s="90"/>
      <c r="C43" s="90"/>
      <c r="D43" s="90"/>
      <c r="E43" s="90"/>
      <c r="F43" s="90"/>
      <c r="G43" s="90"/>
      <c r="H43" s="90"/>
      <c r="I43" s="90"/>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s>
  <pageMargins left="0.75" right="0.75" top="1" bottom="1" header="0.5" footer="0.5"/>
  <pageSetup paperSize="9" scale="7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workbookViewId="0">
      <selection activeCell="A1" sqref="$A1:$XFD1"/>
    </sheetView>
  </sheetViews>
  <sheetFormatPr defaultColWidth="9" defaultRowHeight="13.5"/>
  <cols>
    <col min="1" max="1" width="7" style="98" customWidth="1"/>
    <col min="2" max="2" width="8.625" style="98" customWidth="1"/>
    <col min="3" max="3" width="11.125" style="98" customWidth="1"/>
    <col min="4" max="4" width="19.75" style="99" customWidth="1"/>
    <col min="5" max="6" width="15.5" style="98" customWidth="1"/>
    <col min="7" max="8" width="6.875" style="98" customWidth="1"/>
    <col min="9" max="9" width="17.75" style="98" customWidth="1"/>
    <col min="10" max="16384" width="9" style="98"/>
  </cols>
  <sheetData>
    <row r="1" customFormat="1" ht="20.25" spans="1:9">
      <c r="A1" s="100" t="s">
        <v>217</v>
      </c>
      <c r="B1" s="100"/>
      <c r="C1" s="100"/>
      <c r="D1" s="100"/>
      <c r="E1" s="100"/>
      <c r="F1" s="100"/>
      <c r="G1" s="100"/>
      <c r="H1" s="100"/>
      <c r="I1" s="100"/>
    </row>
    <row r="2" customFormat="1" spans="1:9">
      <c r="A2" s="101"/>
      <c r="B2" s="101"/>
      <c r="C2" s="101"/>
      <c r="D2" s="99"/>
      <c r="E2" s="101" t="s">
        <v>218</v>
      </c>
      <c r="F2" s="101"/>
      <c r="G2" s="101"/>
      <c r="H2" s="101"/>
      <c r="I2" s="98"/>
    </row>
    <row r="3" s="1" customFormat="1" spans="1:9">
      <c r="A3" s="9" t="s">
        <v>219</v>
      </c>
      <c r="B3" s="9"/>
      <c r="C3" s="9" t="s">
        <v>94</v>
      </c>
      <c r="D3" s="10"/>
      <c r="E3" s="9"/>
      <c r="F3" s="9"/>
      <c r="G3" s="9"/>
      <c r="H3" s="9" t="s">
        <v>220</v>
      </c>
      <c r="I3" s="37">
        <v>45181</v>
      </c>
    </row>
    <row r="4" s="1" customFormat="1" ht="21" customHeight="1" spans="1:9">
      <c r="A4" s="102" t="s">
        <v>221</v>
      </c>
      <c r="B4" s="103" t="s">
        <v>8</v>
      </c>
      <c r="C4" s="103"/>
      <c r="D4" s="104"/>
      <c r="E4" s="103"/>
      <c r="F4" s="103"/>
      <c r="G4" s="103"/>
      <c r="H4" s="103"/>
      <c r="I4" s="103"/>
    </row>
    <row r="5" s="1" customFormat="1" ht="21" customHeight="1" spans="1:9">
      <c r="A5" s="105" t="s">
        <v>222</v>
      </c>
      <c r="B5" s="103" t="s">
        <v>94</v>
      </c>
      <c r="C5" s="103"/>
      <c r="D5" s="104"/>
      <c r="E5" s="106"/>
      <c r="F5" s="103" t="s">
        <v>223</v>
      </c>
      <c r="G5" s="103" t="s">
        <v>94</v>
      </c>
      <c r="H5" s="103"/>
      <c r="I5" s="103"/>
    </row>
    <row r="6" s="97" customFormat="1" ht="24" customHeight="1" spans="1:9">
      <c r="A6" s="107" t="s">
        <v>224</v>
      </c>
      <c r="B6" s="108" t="s">
        <v>96</v>
      </c>
      <c r="C6" s="108"/>
      <c r="D6" s="109" t="s">
        <v>225</v>
      </c>
      <c r="E6" s="110" t="s">
        <v>226</v>
      </c>
      <c r="F6" s="109" t="s">
        <v>227</v>
      </c>
      <c r="G6" s="110" t="s">
        <v>228</v>
      </c>
      <c r="H6" s="111"/>
      <c r="I6" s="134"/>
    </row>
    <row r="7" customFormat="1" ht="18" customHeight="1" spans="1:9">
      <c r="A7" s="112"/>
      <c r="B7" s="108" t="s">
        <v>229</v>
      </c>
      <c r="C7" s="108"/>
      <c r="D7" s="113">
        <f t="shared" ref="D7:F7" si="0">D8+D11</f>
        <v>400000</v>
      </c>
      <c r="E7" s="114">
        <f t="shared" si="0"/>
        <v>0</v>
      </c>
      <c r="F7" s="114">
        <f t="shared" si="0"/>
        <v>80040</v>
      </c>
      <c r="G7" s="115">
        <f>F7/(D7+E7)</f>
        <v>0.2001</v>
      </c>
      <c r="H7" s="116"/>
      <c r="I7" s="139"/>
    </row>
    <row r="8" customFormat="1" ht="18" customHeight="1" spans="1:9">
      <c r="A8" s="112"/>
      <c r="B8" s="117" t="s">
        <v>230</v>
      </c>
      <c r="C8" s="117"/>
      <c r="D8" s="113">
        <f t="shared" ref="D8:F8" si="1">D9+D10</f>
        <v>400000</v>
      </c>
      <c r="E8" s="114">
        <f t="shared" si="1"/>
        <v>0</v>
      </c>
      <c r="F8" s="114">
        <f t="shared" si="1"/>
        <v>80040</v>
      </c>
      <c r="G8" s="110" t="s">
        <v>102</v>
      </c>
      <c r="H8" s="111"/>
      <c r="I8" s="134"/>
    </row>
    <row r="9" s="1" customFormat="1" ht="18" customHeight="1" spans="1:9">
      <c r="A9" s="93"/>
      <c r="B9" s="118" t="s">
        <v>231</v>
      </c>
      <c r="C9" s="118"/>
      <c r="D9" s="119"/>
      <c r="E9" s="120"/>
      <c r="F9" s="121"/>
      <c r="G9" s="110" t="s">
        <v>102</v>
      </c>
      <c r="H9" s="111"/>
      <c r="I9" s="134"/>
    </row>
    <row r="10" s="1" customFormat="1" ht="18" customHeight="1" spans="1:9">
      <c r="A10" s="93"/>
      <c r="B10" s="118" t="s">
        <v>232</v>
      </c>
      <c r="C10" s="118"/>
      <c r="D10" s="119">
        <v>400000</v>
      </c>
      <c r="E10" s="120"/>
      <c r="F10" s="121">
        <v>80040</v>
      </c>
      <c r="G10" s="110" t="s">
        <v>102</v>
      </c>
      <c r="H10" s="111"/>
      <c r="I10" s="134"/>
    </row>
    <row r="11" s="1" customFormat="1" ht="18" customHeight="1" spans="1:9">
      <c r="A11" s="122"/>
      <c r="B11" s="118" t="s">
        <v>104</v>
      </c>
      <c r="C11" s="118"/>
      <c r="D11" s="119"/>
      <c r="E11" s="120"/>
      <c r="F11" s="121"/>
      <c r="G11" s="110" t="s">
        <v>102</v>
      </c>
      <c r="H11" s="111"/>
      <c r="I11" s="134"/>
    </row>
    <row r="12" customFormat="1" ht="18" customHeight="1" spans="1:9">
      <c r="A12" s="107" t="s">
        <v>105</v>
      </c>
      <c r="B12" s="108" t="s">
        <v>106</v>
      </c>
      <c r="C12" s="108"/>
      <c r="D12" s="109"/>
      <c r="E12" s="108"/>
      <c r="F12" s="108" t="s">
        <v>107</v>
      </c>
      <c r="G12" s="108"/>
      <c r="H12" s="108"/>
      <c r="I12" s="108"/>
    </row>
    <row r="13" s="1" customFormat="1" ht="46" customHeight="1" spans="1:9">
      <c r="A13" s="93"/>
      <c r="B13" s="104" t="s">
        <v>233</v>
      </c>
      <c r="C13" s="104"/>
      <c r="D13" s="104"/>
      <c r="E13" s="104"/>
      <c r="F13" s="104" t="s">
        <v>234</v>
      </c>
      <c r="G13" s="104"/>
      <c r="H13" s="104"/>
      <c r="I13" s="104"/>
    </row>
    <row r="14" customFormat="1" ht="33" customHeight="1" spans="1:9">
      <c r="A14" s="103" t="s">
        <v>110</v>
      </c>
      <c r="B14" s="123" t="s">
        <v>111</v>
      </c>
      <c r="C14" s="123" t="s">
        <v>112</v>
      </c>
      <c r="D14" s="124" t="s">
        <v>113</v>
      </c>
      <c r="E14" s="125" t="s">
        <v>114</v>
      </c>
      <c r="F14" s="123" t="s">
        <v>115</v>
      </c>
      <c r="G14" s="123" t="s">
        <v>116</v>
      </c>
      <c r="H14" s="123" t="s">
        <v>117</v>
      </c>
      <c r="I14" s="93" t="s">
        <v>118</v>
      </c>
    </row>
    <row r="15" s="98" customFormat="1" ht="19" customHeight="1" spans="1:9">
      <c r="A15" s="103"/>
      <c r="B15" s="124" t="s">
        <v>235</v>
      </c>
      <c r="C15" s="126" t="s">
        <v>236</v>
      </c>
      <c r="D15" s="127" t="s">
        <v>237</v>
      </c>
      <c r="E15" s="128" t="s">
        <v>238</v>
      </c>
      <c r="F15" s="128" t="s">
        <v>123</v>
      </c>
      <c r="G15" s="103">
        <v>2</v>
      </c>
      <c r="H15" s="103">
        <v>2</v>
      </c>
      <c r="I15" s="140"/>
    </row>
    <row r="16" s="98" customFormat="1" ht="19" customHeight="1" spans="1:9">
      <c r="A16" s="103"/>
      <c r="B16" s="123"/>
      <c r="C16" s="123"/>
      <c r="D16" s="127" t="s">
        <v>121</v>
      </c>
      <c r="E16" s="128" t="s">
        <v>122</v>
      </c>
      <c r="F16" s="128" t="s">
        <v>123</v>
      </c>
      <c r="G16" s="103">
        <v>2</v>
      </c>
      <c r="H16" s="103">
        <v>2</v>
      </c>
      <c r="I16" s="140"/>
    </row>
    <row r="17" s="98" customFormat="1" ht="19" customHeight="1" spans="1:9">
      <c r="A17" s="103"/>
      <c r="B17" s="123"/>
      <c r="C17" s="125"/>
      <c r="D17" s="127" t="s">
        <v>124</v>
      </c>
      <c r="E17" s="128" t="s">
        <v>125</v>
      </c>
      <c r="F17" s="128" t="s">
        <v>123</v>
      </c>
      <c r="G17" s="103">
        <v>2</v>
      </c>
      <c r="H17" s="103">
        <v>2</v>
      </c>
      <c r="I17" s="140"/>
    </row>
    <row r="18" s="98" customFormat="1" ht="19" customHeight="1" spans="1:9">
      <c r="A18" s="103"/>
      <c r="B18" s="123"/>
      <c r="C18" s="126" t="s">
        <v>239</v>
      </c>
      <c r="D18" s="127" t="s">
        <v>240</v>
      </c>
      <c r="E18" s="129">
        <v>1</v>
      </c>
      <c r="F18" s="129">
        <v>1</v>
      </c>
      <c r="G18" s="103">
        <v>2</v>
      </c>
      <c r="H18" s="103">
        <v>2</v>
      </c>
      <c r="I18" s="140"/>
    </row>
    <row r="19" s="98" customFormat="1" ht="19" customHeight="1" spans="1:9">
      <c r="A19" s="103"/>
      <c r="B19" s="123"/>
      <c r="C19" s="125"/>
      <c r="D19" s="127" t="s">
        <v>241</v>
      </c>
      <c r="E19" s="130">
        <v>1</v>
      </c>
      <c r="F19" s="130">
        <v>1</v>
      </c>
      <c r="G19" s="103">
        <v>2</v>
      </c>
      <c r="H19" s="103">
        <v>2</v>
      </c>
      <c r="I19" s="140"/>
    </row>
    <row r="20" s="98" customFormat="1" ht="19" customHeight="1" spans="1:9">
      <c r="A20" s="103"/>
      <c r="B20" s="124" t="s">
        <v>242</v>
      </c>
      <c r="C20" s="126" t="s">
        <v>243</v>
      </c>
      <c r="D20" s="127" t="s">
        <v>142</v>
      </c>
      <c r="E20" s="131" t="s">
        <v>143</v>
      </c>
      <c r="F20" s="128" t="s">
        <v>123</v>
      </c>
      <c r="G20" s="103">
        <v>2</v>
      </c>
      <c r="H20" s="103">
        <v>2</v>
      </c>
      <c r="I20" s="140"/>
    </row>
    <row r="21" s="98" customFormat="1" ht="19" customHeight="1" spans="1:9">
      <c r="A21" s="103"/>
      <c r="B21" s="123"/>
      <c r="C21" s="123"/>
      <c r="D21" s="127" t="s">
        <v>244</v>
      </c>
      <c r="E21" s="131" t="s">
        <v>245</v>
      </c>
      <c r="F21" s="128" t="s">
        <v>123</v>
      </c>
      <c r="G21" s="103">
        <v>2</v>
      </c>
      <c r="H21" s="103">
        <v>2</v>
      </c>
      <c r="I21" s="140"/>
    </row>
    <row r="22" s="98" customFormat="1" ht="19" customHeight="1" spans="1:9">
      <c r="A22" s="103"/>
      <c r="B22" s="123"/>
      <c r="C22" s="125"/>
      <c r="D22" s="127" t="s">
        <v>246</v>
      </c>
      <c r="E22" s="131" t="s">
        <v>247</v>
      </c>
      <c r="F22" s="128" t="s">
        <v>123</v>
      </c>
      <c r="G22" s="103">
        <v>1</v>
      </c>
      <c r="H22" s="103">
        <v>1</v>
      </c>
      <c r="I22" s="140"/>
    </row>
    <row r="23" s="98" customFormat="1" ht="19" customHeight="1" spans="1:9">
      <c r="A23" s="103"/>
      <c r="B23" s="123"/>
      <c r="C23" s="126" t="s">
        <v>248</v>
      </c>
      <c r="D23" s="127" t="s">
        <v>142</v>
      </c>
      <c r="E23" s="131" t="s">
        <v>143</v>
      </c>
      <c r="F23" s="128" t="s">
        <v>123</v>
      </c>
      <c r="G23" s="103">
        <v>2</v>
      </c>
      <c r="H23" s="103">
        <v>2</v>
      </c>
      <c r="I23" s="140"/>
    </row>
    <row r="24" s="98" customFormat="1" ht="19" customHeight="1" spans="1:9">
      <c r="A24" s="103"/>
      <c r="B24" s="123"/>
      <c r="C24" s="123"/>
      <c r="D24" s="127" t="s">
        <v>144</v>
      </c>
      <c r="E24" s="131" t="s">
        <v>145</v>
      </c>
      <c r="F24" s="128" t="s">
        <v>123</v>
      </c>
      <c r="G24" s="103">
        <v>2</v>
      </c>
      <c r="H24" s="103">
        <v>2</v>
      </c>
      <c r="I24" s="140"/>
    </row>
    <row r="25" s="98" customFormat="1" ht="19" customHeight="1" spans="1:9">
      <c r="A25" s="103"/>
      <c r="B25" s="123"/>
      <c r="C25" s="123"/>
      <c r="D25" s="127" t="s">
        <v>249</v>
      </c>
      <c r="E25" s="131" t="s">
        <v>245</v>
      </c>
      <c r="F25" s="128" t="s">
        <v>123</v>
      </c>
      <c r="G25" s="103">
        <v>1</v>
      </c>
      <c r="H25" s="103">
        <v>1</v>
      </c>
      <c r="I25" s="140"/>
    </row>
    <row r="26" s="98" customFormat="1" ht="19" customHeight="1" spans="1:9">
      <c r="A26" s="103"/>
      <c r="B26" s="123"/>
      <c r="C26" s="125"/>
      <c r="D26" s="127" t="s">
        <v>250</v>
      </c>
      <c r="E26" s="130">
        <v>1</v>
      </c>
      <c r="F26" s="130">
        <v>0.2001</v>
      </c>
      <c r="G26" s="103">
        <v>10</v>
      </c>
      <c r="H26" s="103">
        <v>2</v>
      </c>
      <c r="I26" s="269" t="s">
        <v>251</v>
      </c>
    </row>
    <row r="27" s="1" customFormat="1" ht="19" customHeight="1" spans="1:9">
      <c r="A27" s="103"/>
      <c r="B27" s="124" t="s">
        <v>252</v>
      </c>
      <c r="C27" s="15" t="s">
        <v>155</v>
      </c>
      <c r="D27" s="29" t="s">
        <v>253</v>
      </c>
      <c r="E27" s="133" t="s">
        <v>168</v>
      </c>
      <c r="F27" s="103" t="s">
        <v>168</v>
      </c>
      <c r="G27" s="103">
        <v>8</v>
      </c>
      <c r="H27" s="103">
        <v>8</v>
      </c>
      <c r="I27" s="141"/>
    </row>
    <row r="28" s="1" customFormat="1" ht="19" customHeight="1" spans="1:9">
      <c r="A28" s="103"/>
      <c r="B28" s="93"/>
      <c r="C28" s="15" t="s">
        <v>173</v>
      </c>
      <c r="D28" s="29" t="s">
        <v>253</v>
      </c>
      <c r="E28" s="268" t="s">
        <v>254</v>
      </c>
      <c r="F28" s="128" t="s">
        <v>123</v>
      </c>
      <c r="G28" s="103">
        <v>8</v>
      </c>
      <c r="H28" s="103">
        <v>8</v>
      </c>
      <c r="I28" s="141"/>
    </row>
    <row r="29" s="1" customFormat="1" ht="19" customHeight="1" spans="1:9">
      <c r="A29" s="103"/>
      <c r="B29" s="93"/>
      <c r="C29" s="15" t="s">
        <v>179</v>
      </c>
      <c r="D29" s="29" t="s">
        <v>253</v>
      </c>
      <c r="E29" s="268" t="s">
        <v>255</v>
      </c>
      <c r="F29" s="128" t="s">
        <v>123</v>
      </c>
      <c r="G29" s="103">
        <v>8</v>
      </c>
      <c r="H29" s="103">
        <v>8</v>
      </c>
      <c r="I29" s="141"/>
    </row>
    <row r="30" s="1" customFormat="1" ht="19" customHeight="1" spans="1:9">
      <c r="A30" s="103"/>
      <c r="B30" s="93"/>
      <c r="C30" s="15" t="s">
        <v>185</v>
      </c>
      <c r="D30" s="29" t="s">
        <v>256</v>
      </c>
      <c r="E30" s="133" t="s">
        <v>257</v>
      </c>
      <c r="F30" s="103" t="s">
        <v>257</v>
      </c>
      <c r="G30" s="103">
        <v>8</v>
      </c>
      <c r="H30" s="103">
        <v>8</v>
      </c>
      <c r="I30" s="141"/>
    </row>
    <row r="31" s="1" customFormat="1" ht="19" customHeight="1" spans="1:9">
      <c r="A31" s="103"/>
      <c r="B31" s="124" t="s">
        <v>258</v>
      </c>
      <c r="C31" s="15" t="s">
        <v>259</v>
      </c>
      <c r="D31" s="29" t="s">
        <v>260</v>
      </c>
      <c r="E31" s="268" t="s">
        <v>260</v>
      </c>
      <c r="F31" s="103" t="s">
        <v>260</v>
      </c>
      <c r="G31" s="103">
        <v>5</v>
      </c>
      <c r="H31" s="103">
        <v>5</v>
      </c>
      <c r="I31" s="141"/>
    </row>
    <row r="32" s="1" customFormat="1" ht="30" customHeight="1" spans="1:9">
      <c r="A32" s="103"/>
      <c r="B32" s="93"/>
      <c r="C32" s="15" t="s">
        <v>261</v>
      </c>
      <c r="D32" s="29" t="s">
        <v>262</v>
      </c>
      <c r="E32" s="268" t="s">
        <v>263</v>
      </c>
      <c r="F32" s="128" t="s">
        <v>123</v>
      </c>
      <c r="G32" s="103">
        <v>10</v>
      </c>
      <c r="H32" s="103">
        <v>10</v>
      </c>
      <c r="I32" s="141"/>
    </row>
    <row r="33" s="1" customFormat="1" ht="19" customHeight="1" spans="1:9">
      <c r="A33" s="103"/>
      <c r="B33" s="93"/>
      <c r="C33" s="15" t="s">
        <v>264</v>
      </c>
      <c r="D33" s="29" t="s">
        <v>260</v>
      </c>
      <c r="E33" s="268" t="s">
        <v>260</v>
      </c>
      <c r="F33" s="103" t="s">
        <v>260</v>
      </c>
      <c r="G33" s="103">
        <v>5</v>
      </c>
      <c r="H33" s="103">
        <v>5</v>
      </c>
      <c r="I33" s="141"/>
    </row>
    <row r="34" s="1" customFormat="1" ht="19" customHeight="1" spans="1:9">
      <c r="A34" s="103"/>
      <c r="B34" s="93"/>
      <c r="C34" s="15" t="s">
        <v>265</v>
      </c>
      <c r="D34" s="29" t="s">
        <v>203</v>
      </c>
      <c r="E34" s="268" t="s">
        <v>266</v>
      </c>
      <c r="F34" s="128" t="s">
        <v>123</v>
      </c>
      <c r="G34" s="103">
        <v>8</v>
      </c>
      <c r="H34" s="103">
        <v>8</v>
      </c>
      <c r="I34" s="141"/>
    </row>
    <row r="35" s="1" customFormat="1" ht="19" customHeight="1" spans="1:9">
      <c r="A35" s="103"/>
      <c r="B35" s="124" t="s">
        <v>267</v>
      </c>
      <c r="C35" s="15" t="s">
        <v>268</v>
      </c>
      <c r="D35" s="29" t="s">
        <v>269</v>
      </c>
      <c r="E35" s="268" t="s">
        <v>270</v>
      </c>
      <c r="F35" s="128" t="s">
        <v>123</v>
      </c>
      <c r="G35" s="103">
        <v>10</v>
      </c>
      <c r="H35" s="103">
        <v>10</v>
      </c>
      <c r="I35" s="141"/>
    </row>
    <row r="36" s="1" customFormat="1" ht="19" customHeight="1" spans="1:9">
      <c r="A36" s="103"/>
      <c r="B36" s="122"/>
      <c r="C36" s="106"/>
      <c r="D36" s="104"/>
      <c r="E36" s="103"/>
      <c r="F36" s="103"/>
      <c r="G36" s="102"/>
      <c r="H36" s="102"/>
      <c r="I36" s="141"/>
    </row>
    <row r="37" s="98" customFormat="1" ht="16" customHeight="1" spans="1:9">
      <c r="A37" s="110" t="s">
        <v>210</v>
      </c>
      <c r="B37" s="111"/>
      <c r="C37" s="111"/>
      <c r="D37" s="111"/>
      <c r="E37" s="111"/>
      <c r="F37" s="134"/>
      <c r="G37" s="108">
        <f>SUM(G15:G36)</f>
        <v>100</v>
      </c>
      <c r="H37" s="108">
        <f>SUM(H15:H36)</f>
        <v>92</v>
      </c>
      <c r="I37" s="140"/>
    </row>
    <row r="38" s="1" customFormat="1" ht="36" customHeight="1" spans="1:9">
      <c r="A38" s="102" t="s">
        <v>211</v>
      </c>
      <c r="B38" s="135" t="s">
        <v>271</v>
      </c>
      <c r="C38" s="136"/>
      <c r="D38" s="136"/>
      <c r="E38" s="136"/>
      <c r="F38" s="136"/>
      <c r="G38" s="136"/>
      <c r="H38" s="136"/>
      <c r="I38" s="142"/>
    </row>
    <row r="39" s="1" customFormat="1" ht="18" customHeight="1" spans="1:8">
      <c r="A39" s="9"/>
      <c r="B39" s="9" t="s">
        <v>272</v>
      </c>
      <c r="C39" s="9"/>
      <c r="D39" s="10"/>
      <c r="E39" s="9"/>
      <c r="F39" s="9"/>
      <c r="G39" s="9"/>
      <c r="H39" s="9"/>
    </row>
    <row r="40" s="98" customFormat="1" ht="33" customHeight="1" spans="1:9">
      <c r="A40" s="137" t="s">
        <v>273</v>
      </c>
      <c r="B40" s="137"/>
      <c r="C40" s="137"/>
      <c r="D40" s="137"/>
      <c r="E40" s="137"/>
      <c r="F40" s="137"/>
      <c r="G40" s="137"/>
      <c r="H40" s="137"/>
      <c r="I40" s="137"/>
    </row>
    <row r="41" s="98" customFormat="1" ht="17" customHeight="1" spans="1:9">
      <c r="A41" s="138" t="s">
        <v>214</v>
      </c>
      <c r="B41" s="138"/>
      <c r="C41" s="138"/>
      <c r="D41" s="138"/>
      <c r="E41" s="138"/>
      <c r="F41" s="138"/>
      <c r="G41" s="138"/>
      <c r="H41" s="138"/>
      <c r="I41" s="138"/>
    </row>
    <row r="42" s="98" customFormat="1" ht="29" customHeight="1" spans="1:9">
      <c r="A42" s="137" t="s">
        <v>215</v>
      </c>
      <c r="B42" s="137"/>
      <c r="C42" s="137"/>
      <c r="D42" s="137"/>
      <c r="E42" s="137"/>
      <c r="F42" s="137"/>
      <c r="G42" s="137"/>
      <c r="H42" s="137"/>
      <c r="I42" s="137"/>
    </row>
    <row r="43" s="98" customFormat="1" ht="33" customHeight="1" spans="1:9">
      <c r="A43" s="137" t="s">
        <v>216</v>
      </c>
      <c r="B43" s="137"/>
      <c r="C43" s="137"/>
      <c r="D43" s="137"/>
      <c r="E43" s="137"/>
      <c r="F43" s="137"/>
      <c r="G43" s="137"/>
      <c r="H43" s="137"/>
      <c r="I43" s="137"/>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s>
  <pageMargins left="0.75" right="0.472222222222222" top="1" bottom="1" header="0.5" footer="0.5"/>
  <pageSetup paperSize="9" scale="75"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workbookViewId="0">
      <selection activeCell="A3" sqref="$A3:$XFD3"/>
    </sheetView>
  </sheetViews>
  <sheetFormatPr defaultColWidth="9" defaultRowHeight="13.5"/>
  <cols>
    <col min="1" max="1" width="7" customWidth="1"/>
    <col min="2" max="2" width="10.375" customWidth="1"/>
    <col min="3" max="3" width="12.375" customWidth="1"/>
    <col min="4" max="4" width="17.375" style="43" customWidth="1"/>
    <col min="5" max="5" width="12.125" customWidth="1"/>
    <col min="6" max="6" width="13" customWidth="1"/>
    <col min="7" max="8" width="6.875" customWidth="1"/>
    <col min="9" max="9" width="14.8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62</v>
      </c>
      <c r="C4" s="47"/>
      <c r="D4" s="48"/>
      <c r="E4" s="47"/>
      <c r="F4" s="47"/>
      <c r="G4" s="47"/>
      <c r="H4" s="47"/>
      <c r="I4" s="47"/>
    </row>
    <row r="5" s="41" customFormat="1" ht="21" customHeight="1" spans="1:9">
      <c r="A5" s="49" t="s">
        <v>222</v>
      </c>
      <c r="B5" s="47" t="s">
        <v>292</v>
      </c>
      <c r="C5" s="47"/>
      <c r="D5" s="48"/>
      <c r="E5" s="50"/>
      <c r="F5" s="47" t="s">
        <v>223</v>
      </c>
      <c r="G5" s="47" t="s">
        <v>94</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49855</v>
      </c>
      <c r="F7" s="58">
        <f t="shared" si="0"/>
        <v>49855</v>
      </c>
      <c r="G7" s="59">
        <f>F7/(D7+E7)</f>
        <v>1</v>
      </c>
      <c r="H7" s="60"/>
      <c r="I7" s="92"/>
    </row>
    <row r="8" customFormat="1" ht="18" customHeight="1" spans="1:9">
      <c r="A8" s="56"/>
      <c r="B8" s="61" t="s">
        <v>230</v>
      </c>
      <c r="C8" s="61"/>
      <c r="D8" s="57">
        <f t="shared" ref="D8:F8" si="1">D9+D10</f>
        <v>0</v>
      </c>
      <c r="E8" s="58">
        <f t="shared" si="1"/>
        <v>49855</v>
      </c>
      <c r="F8" s="58">
        <f t="shared" si="1"/>
        <v>49855</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c r="E10" s="65">
        <v>49855</v>
      </c>
      <c r="F10" s="66">
        <v>49855</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7" t="s">
        <v>545</v>
      </c>
      <c r="C13" s="47"/>
      <c r="D13" s="48"/>
      <c r="E13" s="47"/>
      <c r="F13" s="47" t="s">
        <v>546</v>
      </c>
      <c r="G13" s="47"/>
      <c r="H13" s="48"/>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47" t="s">
        <v>123</v>
      </c>
      <c r="G15" s="47">
        <v>2</v>
      </c>
      <c r="H15" s="47">
        <v>2</v>
      </c>
      <c r="I15" s="94"/>
    </row>
    <row r="16" customFormat="1" ht="19" customHeight="1" spans="1:9">
      <c r="A16" s="47"/>
      <c r="B16" s="68"/>
      <c r="C16" s="68"/>
      <c r="D16" s="72" t="s">
        <v>121</v>
      </c>
      <c r="E16" s="26" t="s">
        <v>122</v>
      </c>
      <c r="F16" s="47" t="s">
        <v>123</v>
      </c>
      <c r="G16" s="47">
        <v>2</v>
      </c>
      <c r="H16" s="47">
        <v>2</v>
      </c>
      <c r="I16" s="94"/>
    </row>
    <row r="17" customFormat="1" ht="19" customHeight="1" spans="1:9">
      <c r="A17" s="47"/>
      <c r="B17" s="68"/>
      <c r="C17" s="70"/>
      <c r="D17" s="72" t="s">
        <v>124</v>
      </c>
      <c r="E17" s="26" t="s">
        <v>125</v>
      </c>
      <c r="F17" s="47"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19" customHeight="1" spans="1:9">
      <c r="A20" s="47"/>
      <c r="B20" s="69" t="s">
        <v>242</v>
      </c>
      <c r="C20" s="71" t="s">
        <v>243</v>
      </c>
      <c r="D20" s="72" t="s">
        <v>142</v>
      </c>
      <c r="E20" s="77" t="s">
        <v>143</v>
      </c>
      <c r="F20" s="47" t="s">
        <v>123</v>
      </c>
      <c r="G20" s="47">
        <v>2</v>
      </c>
      <c r="H20" s="47">
        <v>2</v>
      </c>
      <c r="I20" s="94"/>
    </row>
    <row r="21" customFormat="1" ht="19" customHeight="1" spans="1:9">
      <c r="A21" s="47"/>
      <c r="B21" s="68"/>
      <c r="C21" s="68"/>
      <c r="D21" s="72" t="s">
        <v>244</v>
      </c>
      <c r="E21" s="77" t="s">
        <v>245</v>
      </c>
      <c r="F21" s="47" t="s">
        <v>123</v>
      </c>
      <c r="G21" s="47">
        <v>2</v>
      </c>
      <c r="H21" s="47">
        <v>2</v>
      </c>
      <c r="I21" s="94"/>
    </row>
    <row r="22" customFormat="1" ht="19" customHeight="1" spans="1:9">
      <c r="A22" s="47"/>
      <c r="B22" s="68"/>
      <c r="C22" s="70"/>
      <c r="D22" s="72" t="s">
        <v>246</v>
      </c>
      <c r="E22" s="77" t="s">
        <v>247</v>
      </c>
      <c r="F22" s="47" t="s">
        <v>123</v>
      </c>
      <c r="G22" s="47">
        <v>1</v>
      </c>
      <c r="H22" s="47">
        <v>1</v>
      </c>
      <c r="I22" s="94"/>
    </row>
    <row r="23" customFormat="1" ht="19" customHeight="1" spans="1:9">
      <c r="A23" s="47"/>
      <c r="B23" s="68"/>
      <c r="C23" s="71" t="s">
        <v>248</v>
      </c>
      <c r="D23" s="72" t="s">
        <v>142</v>
      </c>
      <c r="E23" s="77" t="s">
        <v>143</v>
      </c>
      <c r="F23" s="47" t="s">
        <v>123</v>
      </c>
      <c r="G23" s="47">
        <v>2</v>
      </c>
      <c r="H23" s="47">
        <v>2</v>
      </c>
      <c r="I23" s="94"/>
    </row>
    <row r="24" customFormat="1" ht="19" customHeight="1" spans="1:9">
      <c r="A24" s="47"/>
      <c r="B24" s="68"/>
      <c r="C24" s="68"/>
      <c r="D24" s="72" t="s">
        <v>144</v>
      </c>
      <c r="E24" s="77" t="s">
        <v>145</v>
      </c>
      <c r="F24" s="47" t="s">
        <v>123</v>
      </c>
      <c r="G24" s="47">
        <v>2</v>
      </c>
      <c r="H24" s="47">
        <v>2</v>
      </c>
      <c r="I24" s="94"/>
    </row>
    <row r="25" customFormat="1" ht="19" customHeight="1" spans="1:9">
      <c r="A25" s="47"/>
      <c r="B25" s="68"/>
      <c r="C25" s="68"/>
      <c r="D25" s="72" t="s">
        <v>249</v>
      </c>
      <c r="E25" s="77" t="s">
        <v>245</v>
      </c>
      <c r="F25" s="47" t="s">
        <v>123</v>
      </c>
      <c r="G25" s="47">
        <v>1</v>
      </c>
      <c r="H25" s="47">
        <v>1</v>
      </c>
      <c r="I25" s="94"/>
    </row>
    <row r="26" customFormat="1" ht="19" customHeight="1" spans="1:9">
      <c r="A26" s="47"/>
      <c r="B26" s="68"/>
      <c r="C26" s="70"/>
      <c r="D26" s="72" t="s">
        <v>250</v>
      </c>
      <c r="E26" s="76">
        <v>1</v>
      </c>
      <c r="F26" s="76">
        <v>1</v>
      </c>
      <c r="G26" s="47">
        <v>10</v>
      </c>
      <c r="H26" s="47">
        <v>10</v>
      </c>
      <c r="I26" s="94"/>
    </row>
    <row r="27" s="41" customFormat="1" ht="19" customHeight="1" spans="1:9">
      <c r="A27" s="47"/>
      <c r="B27" s="69" t="s">
        <v>327</v>
      </c>
      <c r="C27" s="12" t="s">
        <v>155</v>
      </c>
      <c r="D27" s="144" t="s">
        <v>542</v>
      </c>
      <c r="E27" s="30" t="s">
        <v>343</v>
      </c>
      <c r="F27" s="30" t="s">
        <v>343</v>
      </c>
      <c r="G27" s="47">
        <v>9</v>
      </c>
      <c r="H27" s="47">
        <v>9</v>
      </c>
      <c r="I27" s="95"/>
    </row>
    <row r="28" s="41" customFormat="1" ht="19" customHeight="1" spans="1:9">
      <c r="A28" s="47"/>
      <c r="B28" s="62"/>
      <c r="C28" s="12" t="s">
        <v>173</v>
      </c>
      <c r="D28" s="144" t="s">
        <v>547</v>
      </c>
      <c r="E28" s="30" t="s">
        <v>202</v>
      </c>
      <c r="F28" s="47" t="s">
        <v>123</v>
      </c>
      <c r="G28" s="47">
        <v>9</v>
      </c>
      <c r="H28" s="47">
        <v>9</v>
      </c>
      <c r="I28" s="95"/>
    </row>
    <row r="29" s="41" customFormat="1" ht="29" customHeight="1" spans="1:9">
      <c r="A29" s="47"/>
      <c r="B29" s="62"/>
      <c r="C29" s="12" t="s">
        <v>179</v>
      </c>
      <c r="D29" s="144" t="s">
        <v>390</v>
      </c>
      <c r="E29" s="76">
        <v>1</v>
      </c>
      <c r="F29" s="76">
        <v>1</v>
      </c>
      <c r="G29" s="47">
        <v>9</v>
      </c>
      <c r="H29" s="47">
        <v>9</v>
      </c>
      <c r="I29" s="95"/>
    </row>
    <row r="30" s="41" customFormat="1" ht="27" customHeight="1" spans="1:9">
      <c r="A30" s="47"/>
      <c r="B30" s="62"/>
      <c r="C30" s="12" t="s">
        <v>185</v>
      </c>
      <c r="D30" s="144" t="s">
        <v>256</v>
      </c>
      <c r="E30" s="76">
        <v>1</v>
      </c>
      <c r="F30" s="76">
        <v>1</v>
      </c>
      <c r="G30" s="47">
        <v>8</v>
      </c>
      <c r="H30" s="47">
        <v>8</v>
      </c>
      <c r="I30" s="95"/>
    </row>
    <row r="31" s="41" customFormat="1" ht="19" customHeight="1" spans="1:9">
      <c r="A31" s="47"/>
      <c r="B31" s="69" t="s">
        <v>332</v>
      </c>
      <c r="C31" s="12" t="s">
        <v>259</v>
      </c>
      <c r="D31" s="144" t="s">
        <v>260</v>
      </c>
      <c r="E31" s="30" t="s">
        <v>260</v>
      </c>
      <c r="F31" s="47"/>
      <c r="G31" s="47"/>
      <c r="H31" s="47"/>
      <c r="I31" s="95"/>
    </row>
    <row r="32" s="41" customFormat="1" ht="19" customHeight="1" spans="1:9">
      <c r="A32" s="47"/>
      <c r="B32" s="62"/>
      <c r="C32" s="12" t="s">
        <v>261</v>
      </c>
      <c r="D32" s="144" t="s">
        <v>548</v>
      </c>
      <c r="E32" s="30" t="s">
        <v>202</v>
      </c>
      <c r="F32" s="47" t="s">
        <v>123</v>
      </c>
      <c r="G32" s="47">
        <v>25</v>
      </c>
      <c r="H32" s="47">
        <v>25</v>
      </c>
      <c r="I32" s="95"/>
    </row>
    <row r="33" s="41" customFormat="1" ht="19" customHeight="1" spans="1:9">
      <c r="A33" s="47"/>
      <c r="B33" s="62"/>
      <c r="C33" s="12" t="s">
        <v>264</v>
      </c>
      <c r="D33" s="144" t="s">
        <v>260</v>
      </c>
      <c r="E33" s="30" t="s">
        <v>260</v>
      </c>
      <c r="F33" s="47"/>
      <c r="G33" s="47"/>
      <c r="H33" s="47"/>
      <c r="I33" s="95"/>
    </row>
    <row r="34" s="41" customFormat="1" ht="19" customHeight="1" spans="1:9">
      <c r="A34" s="47"/>
      <c r="B34" s="62"/>
      <c r="C34" s="12" t="s">
        <v>265</v>
      </c>
      <c r="D34" s="144" t="s">
        <v>260</v>
      </c>
      <c r="E34" s="30" t="s">
        <v>260</v>
      </c>
      <c r="F34" s="47"/>
      <c r="G34" s="47"/>
      <c r="H34" s="47"/>
      <c r="I34" s="95"/>
    </row>
    <row r="35" s="41" customFormat="1" ht="19" customHeight="1" spans="1:9">
      <c r="A35" s="47"/>
      <c r="B35" s="69" t="s">
        <v>267</v>
      </c>
      <c r="C35" s="12" t="s">
        <v>268</v>
      </c>
      <c r="D35" s="144" t="s">
        <v>269</v>
      </c>
      <c r="E35" s="30" t="s">
        <v>301</v>
      </c>
      <c r="F35" s="75">
        <v>0.93</v>
      </c>
      <c r="G35" s="47">
        <v>10</v>
      </c>
      <c r="H35" s="47">
        <v>10</v>
      </c>
      <c r="I35" s="95"/>
    </row>
    <row r="36" s="41" customFormat="1" ht="19" customHeight="1" spans="1:9">
      <c r="A36" s="47"/>
      <c r="B36" s="67"/>
      <c r="C36" s="50"/>
      <c r="D36" s="48"/>
      <c r="E36" s="84"/>
      <c r="F36" s="50"/>
      <c r="G36" s="46"/>
      <c r="H36" s="46"/>
      <c r="I36" s="95"/>
    </row>
    <row r="37" ht="16" customHeight="1" spans="1:9">
      <c r="A37" s="54" t="s">
        <v>210</v>
      </c>
      <c r="B37" s="55"/>
      <c r="C37" s="55"/>
      <c r="D37" s="55"/>
      <c r="E37" s="55"/>
      <c r="F37" s="85"/>
      <c r="G37" s="52">
        <f>SUM(G15:G36)</f>
        <v>100</v>
      </c>
      <c r="H37" s="52">
        <f>SUM(H15:H36)</f>
        <v>100</v>
      </c>
      <c r="I37" s="94"/>
    </row>
    <row r="38" s="41" customFormat="1" ht="24" customHeight="1" spans="1:9">
      <c r="A38" s="46" t="s">
        <v>211</v>
      </c>
      <c r="B38" s="86" t="s">
        <v>302</v>
      </c>
      <c r="C38" s="87"/>
      <c r="D38" s="87"/>
      <c r="E38" s="87"/>
      <c r="F38" s="87"/>
      <c r="G38" s="87"/>
      <c r="H38" s="87"/>
      <c r="I38" s="96"/>
    </row>
    <row r="39" s="41" customFormat="1" ht="18" customHeight="1" spans="1:8">
      <c r="A39" s="88"/>
      <c r="B39" s="88" t="s">
        <v>272</v>
      </c>
      <c r="C39" s="88" t="s">
        <v>303</v>
      </c>
      <c r="D39" s="89"/>
      <c r="E39" s="88"/>
      <c r="F39" s="88"/>
      <c r="G39" s="88"/>
      <c r="H39" s="88"/>
    </row>
    <row r="40" ht="33" customHeight="1" spans="1:9">
      <c r="A40" s="90" t="s">
        <v>273</v>
      </c>
      <c r="B40" s="90"/>
      <c r="C40" s="90"/>
      <c r="D40" s="90"/>
      <c r="E40" s="90"/>
      <c r="F40" s="90"/>
      <c r="G40" s="90"/>
      <c r="H40" s="90"/>
      <c r="I40" s="90"/>
    </row>
    <row r="41" ht="17" customHeight="1" spans="1:9">
      <c r="A41" s="91" t="s">
        <v>214</v>
      </c>
      <c r="B41" s="91"/>
      <c r="C41" s="91"/>
      <c r="D41" s="91"/>
      <c r="E41" s="91"/>
      <c r="F41" s="91"/>
      <c r="G41" s="91"/>
      <c r="H41" s="91"/>
      <c r="I41" s="91"/>
    </row>
    <row r="42" ht="29" customHeight="1" spans="1:9">
      <c r="A42" s="90" t="s">
        <v>215</v>
      </c>
      <c r="B42" s="90"/>
      <c r="C42" s="90"/>
      <c r="D42" s="90"/>
      <c r="E42" s="90"/>
      <c r="F42" s="90"/>
      <c r="G42" s="90"/>
      <c r="H42" s="90"/>
      <c r="I42" s="90"/>
    </row>
    <row r="43" ht="33" customHeight="1" spans="1:9">
      <c r="A43" s="90" t="s">
        <v>216</v>
      </c>
      <c r="B43" s="90"/>
      <c r="C43" s="90"/>
      <c r="D43" s="90"/>
      <c r="E43" s="90"/>
      <c r="F43" s="90"/>
      <c r="G43" s="90"/>
      <c r="H43" s="90"/>
      <c r="I43" s="90"/>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s>
  <pageMargins left="0.75" right="0.75" top="1" bottom="1" header="0.5" footer="0.5"/>
  <pageSetup paperSize="9" scale="76"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view="pageBreakPreview" zoomScaleNormal="100" workbookViewId="0">
      <selection activeCell="A3" sqref="$A3:$XFD3"/>
    </sheetView>
  </sheetViews>
  <sheetFormatPr defaultColWidth="9" defaultRowHeight="13.5"/>
  <cols>
    <col min="1" max="1" width="7" style="98" customWidth="1"/>
    <col min="2" max="2" width="9.375" style="98" customWidth="1"/>
    <col min="3" max="3" width="11.5" style="98" customWidth="1"/>
    <col min="4" max="4" width="23.5" style="99" customWidth="1"/>
    <col min="5" max="6" width="12.75" style="98" customWidth="1"/>
    <col min="7" max="8" width="6.875" style="98" customWidth="1"/>
    <col min="9" max="9" width="17.75" style="98" customWidth="1"/>
    <col min="10" max="16384" width="9" style="98"/>
  </cols>
  <sheetData>
    <row r="1" customFormat="1" ht="20.25" spans="1:9">
      <c r="A1" s="100" t="s">
        <v>217</v>
      </c>
      <c r="B1" s="100"/>
      <c r="C1" s="100"/>
      <c r="D1" s="100"/>
      <c r="E1" s="100"/>
      <c r="F1" s="100"/>
      <c r="G1" s="100"/>
      <c r="H1" s="100"/>
      <c r="I1" s="100"/>
    </row>
    <row r="2" customFormat="1" spans="1:9">
      <c r="A2" s="101"/>
      <c r="B2" s="101"/>
      <c r="C2" s="101"/>
      <c r="D2" s="99"/>
      <c r="E2" s="101" t="s">
        <v>218</v>
      </c>
      <c r="F2" s="101"/>
      <c r="G2" s="101"/>
      <c r="H2" s="101"/>
      <c r="I2" s="98"/>
    </row>
    <row r="3" s="1" customFormat="1" spans="1:9">
      <c r="A3" s="9" t="s">
        <v>219</v>
      </c>
      <c r="B3" s="9"/>
      <c r="C3" s="9" t="s">
        <v>94</v>
      </c>
      <c r="D3" s="10"/>
      <c r="E3" s="9"/>
      <c r="F3" s="9"/>
      <c r="G3" s="9"/>
      <c r="H3" s="9" t="s">
        <v>220</v>
      </c>
      <c r="I3" s="37">
        <v>45181</v>
      </c>
    </row>
    <row r="4" s="1" customFormat="1" ht="21" customHeight="1" spans="1:9">
      <c r="A4" s="102" t="s">
        <v>221</v>
      </c>
      <c r="B4" s="103" t="s">
        <v>64</v>
      </c>
      <c r="C4" s="103"/>
      <c r="D4" s="104"/>
      <c r="E4" s="103"/>
      <c r="F4" s="103"/>
      <c r="G4" s="103"/>
      <c r="H4" s="103"/>
      <c r="I4" s="103"/>
    </row>
    <row r="5" s="1" customFormat="1" ht="21" customHeight="1" spans="1:9">
      <c r="A5" s="105" t="s">
        <v>222</v>
      </c>
      <c r="B5" s="103" t="s">
        <v>94</v>
      </c>
      <c r="C5" s="103"/>
      <c r="D5" s="104"/>
      <c r="E5" s="106"/>
      <c r="F5" s="103" t="s">
        <v>223</v>
      </c>
      <c r="G5" s="103" t="s">
        <v>488</v>
      </c>
      <c r="H5" s="103"/>
      <c r="I5" s="103"/>
    </row>
    <row r="6" s="97" customFormat="1" ht="24" customHeight="1" spans="1:9">
      <c r="A6" s="107" t="s">
        <v>224</v>
      </c>
      <c r="B6" s="108" t="s">
        <v>96</v>
      </c>
      <c r="C6" s="108"/>
      <c r="D6" s="109" t="s">
        <v>225</v>
      </c>
      <c r="E6" s="110" t="s">
        <v>226</v>
      </c>
      <c r="F6" s="109" t="s">
        <v>227</v>
      </c>
      <c r="G6" s="110" t="s">
        <v>228</v>
      </c>
      <c r="H6" s="111"/>
      <c r="I6" s="134"/>
    </row>
    <row r="7" customFormat="1" ht="18" customHeight="1" spans="1:9">
      <c r="A7" s="112"/>
      <c r="B7" s="108" t="s">
        <v>229</v>
      </c>
      <c r="C7" s="108"/>
      <c r="D7" s="113">
        <f t="shared" ref="D7:F7" si="0">D8+D11</f>
        <v>0</v>
      </c>
      <c r="E7" s="114">
        <f t="shared" si="0"/>
        <v>450000</v>
      </c>
      <c r="F7" s="114">
        <f t="shared" si="0"/>
        <v>0</v>
      </c>
      <c r="G7" s="115">
        <f>F7/(D7+E7)</f>
        <v>0</v>
      </c>
      <c r="H7" s="116"/>
      <c r="I7" s="139"/>
    </row>
    <row r="8" customFormat="1" ht="18" customHeight="1" spans="1:9">
      <c r="A8" s="112"/>
      <c r="B8" s="117" t="s">
        <v>230</v>
      </c>
      <c r="C8" s="117"/>
      <c r="D8" s="113">
        <f t="shared" ref="D8:F8" si="1">D9+D10</f>
        <v>0</v>
      </c>
      <c r="E8" s="114">
        <f t="shared" si="1"/>
        <v>450000</v>
      </c>
      <c r="F8" s="114">
        <f t="shared" si="1"/>
        <v>0</v>
      </c>
      <c r="G8" s="110" t="s">
        <v>102</v>
      </c>
      <c r="H8" s="111"/>
      <c r="I8" s="134"/>
    </row>
    <row r="9" s="1" customFormat="1" ht="18" customHeight="1" spans="1:9">
      <c r="A9" s="93"/>
      <c r="B9" s="118" t="s">
        <v>231</v>
      </c>
      <c r="C9" s="118"/>
      <c r="D9" s="119"/>
      <c r="E9" s="120">
        <v>450000</v>
      </c>
      <c r="F9" s="114">
        <v>0</v>
      </c>
      <c r="G9" s="110" t="s">
        <v>102</v>
      </c>
      <c r="H9" s="111"/>
      <c r="I9" s="134"/>
    </row>
    <row r="10" s="1" customFormat="1" ht="18" customHeight="1" spans="1:9">
      <c r="A10" s="93"/>
      <c r="B10" s="118" t="s">
        <v>232</v>
      </c>
      <c r="C10" s="118"/>
      <c r="D10" s="119"/>
      <c r="E10" s="120"/>
      <c r="F10" s="121"/>
      <c r="G10" s="110" t="s">
        <v>102</v>
      </c>
      <c r="H10" s="111"/>
      <c r="I10" s="134"/>
    </row>
    <row r="11" s="1" customFormat="1" ht="18" customHeight="1" spans="1:9">
      <c r="A11" s="122"/>
      <c r="B11" s="118" t="s">
        <v>104</v>
      </c>
      <c r="C11" s="118"/>
      <c r="D11" s="119"/>
      <c r="E11" s="120"/>
      <c r="F11" s="121"/>
      <c r="G11" s="110" t="s">
        <v>102</v>
      </c>
      <c r="H11" s="111"/>
      <c r="I11" s="134"/>
    </row>
    <row r="12" customFormat="1" ht="18" customHeight="1" spans="1:9">
      <c r="A12" s="107" t="s">
        <v>105</v>
      </c>
      <c r="B12" s="108" t="s">
        <v>106</v>
      </c>
      <c r="C12" s="108"/>
      <c r="D12" s="109"/>
      <c r="E12" s="108"/>
      <c r="F12" s="108" t="s">
        <v>107</v>
      </c>
      <c r="G12" s="108"/>
      <c r="H12" s="108"/>
      <c r="I12" s="108"/>
    </row>
    <row r="13" s="1" customFormat="1" ht="25" customHeight="1" spans="1:9">
      <c r="A13" s="93"/>
      <c r="B13" s="104" t="s">
        <v>549</v>
      </c>
      <c r="C13" s="104"/>
      <c r="D13" s="104"/>
      <c r="E13" s="104"/>
      <c r="F13" s="104" t="s">
        <v>550</v>
      </c>
      <c r="G13" s="104"/>
      <c r="H13" s="104"/>
      <c r="I13" s="104"/>
    </row>
    <row r="14" customFormat="1" ht="19" customHeight="1" spans="1:9">
      <c r="A14" s="103" t="s">
        <v>110</v>
      </c>
      <c r="B14" s="123" t="s">
        <v>111</v>
      </c>
      <c r="C14" s="123" t="s">
        <v>112</v>
      </c>
      <c r="D14" s="124" t="s">
        <v>113</v>
      </c>
      <c r="E14" s="125" t="s">
        <v>114</v>
      </c>
      <c r="F14" s="123" t="s">
        <v>115</v>
      </c>
      <c r="G14" s="123" t="s">
        <v>116</v>
      </c>
      <c r="H14" s="123" t="s">
        <v>117</v>
      </c>
      <c r="I14" s="93" t="s">
        <v>118</v>
      </c>
    </row>
    <row r="15" customFormat="1" ht="17" customHeight="1" spans="1:9">
      <c r="A15" s="103"/>
      <c r="B15" s="124" t="s">
        <v>235</v>
      </c>
      <c r="C15" s="126" t="s">
        <v>236</v>
      </c>
      <c r="D15" s="127" t="s">
        <v>237</v>
      </c>
      <c r="E15" s="128" t="s">
        <v>238</v>
      </c>
      <c r="F15" s="128" t="s">
        <v>123</v>
      </c>
      <c r="G15" s="103">
        <v>2</v>
      </c>
      <c r="H15" s="103">
        <v>2</v>
      </c>
      <c r="I15" s="140"/>
    </row>
    <row r="16" customFormat="1" ht="17" customHeight="1" spans="1:9">
      <c r="A16" s="103"/>
      <c r="B16" s="123"/>
      <c r="C16" s="123"/>
      <c r="D16" s="127" t="s">
        <v>121</v>
      </c>
      <c r="E16" s="128" t="s">
        <v>122</v>
      </c>
      <c r="F16" s="128" t="s">
        <v>123</v>
      </c>
      <c r="G16" s="103">
        <v>2</v>
      </c>
      <c r="H16" s="103">
        <v>2</v>
      </c>
      <c r="I16" s="140"/>
    </row>
    <row r="17" customFormat="1" ht="17" customHeight="1" spans="1:9">
      <c r="A17" s="103"/>
      <c r="B17" s="123"/>
      <c r="C17" s="125"/>
      <c r="D17" s="127" t="s">
        <v>124</v>
      </c>
      <c r="E17" s="128" t="s">
        <v>125</v>
      </c>
      <c r="F17" s="128" t="s">
        <v>123</v>
      </c>
      <c r="G17" s="103">
        <v>2</v>
      </c>
      <c r="H17" s="103">
        <v>2</v>
      </c>
      <c r="I17" s="140"/>
    </row>
    <row r="18" customFormat="1" ht="17" customHeight="1" spans="1:9">
      <c r="A18" s="103"/>
      <c r="B18" s="123"/>
      <c r="C18" s="126" t="s">
        <v>239</v>
      </c>
      <c r="D18" s="127" t="s">
        <v>240</v>
      </c>
      <c r="E18" s="129">
        <v>1</v>
      </c>
      <c r="F18" s="159">
        <v>1</v>
      </c>
      <c r="G18" s="103">
        <v>2</v>
      </c>
      <c r="H18" s="103">
        <v>2</v>
      </c>
      <c r="I18" s="140"/>
    </row>
    <row r="19" customFormat="1" ht="17" customHeight="1" spans="1:9">
      <c r="A19" s="103"/>
      <c r="B19" s="123"/>
      <c r="C19" s="125"/>
      <c r="D19" s="127" t="s">
        <v>241</v>
      </c>
      <c r="E19" s="130">
        <v>1</v>
      </c>
      <c r="F19" s="159">
        <v>1</v>
      </c>
      <c r="G19" s="103">
        <v>2</v>
      </c>
      <c r="H19" s="103">
        <v>2</v>
      </c>
      <c r="I19" s="140"/>
    </row>
    <row r="20" customFormat="1" ht="17" customHeight="1" spans="1:9">
      <c r="A20" s="103"/>
      <c r="B20" s="124" t="s">
        <v>242</v>
      </c>
      <c r="C20" s="126" t="s">
        <v>243</v>
      </c>
      <c r="D20" s="127" t="s">
        <v>142</v>
      </c>
      <c r="E20" s="131" t="s">
        <v>143</v>
      </c>
      <c r="F20" s="128" t="s">
        <v>123</v>
      </c>
      <c r="G20" s="103">
        <v>2</v>
      </c>
      <c r="H20" s="103">
        <v>2</v>
      </c>
      <c r="I20" s="140"/>
    </row>
    <row r="21" customFormat="1" ht="17" customHeight="1" spans="1:9">
      <c r="A21" s="103"/>
      <c r="B21" s="123"/>
      <c r="C21" s="123"/>
      <c r="D21" s="127" t="s">
        <v>244</v>
      </c>
      <c r="E21" s="131" t="s">
        <v>245</v>
      </c>
      <c r="F21" s="128" t="s">
        <v>123</v>
      </c>
      <c r="G21" s="103">
        <v>2</v>
      </c>
      <c r="H21" s="103">
        <v>2</v>
      </c>
      <c r="I21" s="140"/>
    </row>
    <row r="22" customFormat="1" ht="17" customHeight="1" spans="1:9">
      <c r="A22" s="103"/>
      <c r="B22" s="123"/>
      <c r="C22" s="125"/>
      <c r="D22" s="127" t="s">
        <v>246</v>
      </c>
      <c r="E22" s="131" t="s">
        <v>247</v>
      </c>
      <c r="F22" s="128" t="s">
        <v>123</v>
      </c>
      <c r="G22" s="103">
        <v>1</v>
      </c>
      <c r="H22" s="103">
        <v>1</v>
      </c>
      <c r="I22" s="140"/>
    </row>
    <row r="23" customFormat="1" ht="17" customHeight="1" spans="1:9">
      <c r="A23" s="103"/>
      <c r="B23" s="123"/>
      <c r="C23" s="126" t="s">
        <v>248</v>
      </c>
      <c r="D23" s="127" t="s">
        <v>142</v>
      </c>
      <c r="E23" s="131" t="s">
        <v>143</v>
      </c>
      <c r="F23" s="128" t="s">
        <v>123</v>
      </c>
      <c r="G23" s="103">
        <v>2</v>
      </c>
      <c r="H23" s="103">
        <v>2</v>
      </c>
      <c r="I23" s="140"/>
    </row>
    <row r="24" customFormat="1" ht="17" customHeight="1" spans="1:9">
      <c r="A24" s="103"/>
      <c r="B24" s="123"/>
      <c r="C24" s="123"/>
      <c r="D24" s="127" t="s">
        <v>144</v>
      </c>
      <c r="E24" s="131" t="s">
        <v>145</v>
      </c>
      <c r="F24" s="128" t="s">
        <v>123</v>
      </c>
      <c r="G24" s="103">
        <v>2</v>
      </c>
      <c r="H24" s="103">
        <v>2</v>
      </c>
      <c r="I24" s="140"/>
    </row>
    <row r="25" customFormat="1" ht="17" customHeight="1" spans="1:9">
      <c r="A25" s="103"/>
      <c r="B25" s="123"/>
      <c r="C25" s="123"/>
      <c r="D25" s="127" t="s">
        <v>249</v>
      </c>
      <c r="E25" s="131" t="s">
        <v>245</v>
      </c>
      <c r="F25" s="128" t="s">
        <v>123</v>
      </c>
      <c r="G25" s="103">
        <v>1</v>
      </c>
      <c r="H25" s="103">
        <v>1</v>
      </c>
      <c r="I25" s="140"/>
    </row>
    <row r="26" customFormat="1" ht="27" customHeight="1" spans="1:9">
      <c r="A26" s="103"/>
      <c r="B26" s="123"/>
      <c r="C26" s="125"/>
      <c r="D26" s="127" t="s">
        <v>250</v>
      </c>
      <c r="E26" s="130">
        <v>1</v>
      </c>
      <c r="F26" s="159">
        <v>0</v>
      </c>
      <c r="G26" s="103">
        <v>10</v>
      </c>
      <c r="H26" s="103">
        <v>0</v>
      </c>
      <c r="I26" s="127" t="s">
        <v>372</v>
      </c>
    </row>
    <row r="27" s="1" customFormat="1" ht="17" customHeight="1" spans="1:13">
      <c r="A27" s="103"/>
      <c r="B27" s="124" t="s">
        <v>252</v>
      </c>
      <c r="C27" s="15" t="s">
        <v>155</v>
      </c>
      <c r="D27" s="29" t="s">
        <v>551</v>
      </c>
      <c r="E27" s="30" t="s">
        <v>529</v>
      </c>
      <c r="F27" s="103">
        <v>8</v>
      </c>
      <c r="G27" s="103">
        <v>10</v>
      </c>
      <c r="H27" s="103">
        <v>10</v>
      </c>
      <c r="I27" s="141"/>
      <c r="K27" s="98"/>
      <c r="L27" s="98"/>
      <c r="M27" s="98"/>
    </row>
    <row r="28" s="1" customFormat="1" ht="17" customHeight="1" spans="1:13">
      <c r="A28" s="103"/>
      <c r="B28" s="93"/>
      <c r="C28" s="15" t="s">
        <v>173</v>
      </c>
      <c r="D28" s="29" t="s">
        <v>530</v>
      </c>
      <c r="E28" s="30" t="s">
        <v>552</v>
      </c>
      <c r="F28" s="128" t="s">
        <v>123</v>
      </c>
      <c r="G28" s="103">
        <v>5</v>
      </c>
      <c r="H28" s="103">
        <v>5</v>
      </c>
      <c r="I28" s="141"/>
      <c r="K28" s="98"/>
      <c r="L28" s="98"/>
      <c r="M28" s="98"/>
    </row>
    <row r="29" s="1" customFormat="1" ht="17" customHeight="1" spans="1:13">
      <c r="A29" s="103"/>
      <c r="B29" s="93"/>
      <c r="C29" s="15" t="s">
        <v>179</v>
      </c>
      <c r="D29" s="29" t="s">
        <v>390</v>
      </c>
      <c r="E29" s="30" t="s">
        <v>282</v>
      </c>
      <c r="F29" s="159">
        <v>1</v>
      </c>
      <c r="G29" s="103">
        <v>5</v>
      </c>
      <c r="H29" s="103">
        <v>5</v>
      </c>
      <c r="I29" s="141"/>
      <c r="K29" s="98"/>
      <c r="L29" s="98"/>
      <c r="M29" s="98"/>
    </row>
    <row r="30" s="1" customFormat="1" ht="17" customHeight="1" spans="1:13">
      <c r="A30" s="103"/>
      <c r="B30" s="93"/>
      <c r="C30" s="15"/>
      <c r="D30" s="29" t="s">
        <v>391</v>
      </c>
      <c r="E30" s="30" t="s">
        <v>289</v>
      </c>
      <c r="F30" s="159">
        <v>1</v>
      </c>
      <c r="G30" s="103">
        <v>5</v>
      </c>
      <c r="H30" s="103">
        <v>5</v>
      </c>
      <c r="I30" s="141"/>
      <c r="K30" s="98"/>
      <c r="L30" s="98"/>
      <c r="M30" s="98"/>
    </row>
    <row r="31" s="1" customFormat="1" ht="17" customHeight="1" spans="1:13">
      <c r="A31" s="103"/>
      <c r="B31" s="93"/>
      <c r="C31" s="15" t="s">
        <v>185</v>
      </c>
      <c r="D31" s="29" t="s">
        <v>256</v>
      </c>
      <c r="E31" s="30" t="s">
        <v>553</v>
      </c>
      <c r="F31" s="159">
        <v>1</v>
      </c>
      <c r="G31" s="103">
        <v>5</v>
      </c>
      <c r="H31" s="103">
        <v>5</v>
      </c>
      <c r="I31" s="141"/>
      <c r="K31" s="98"/>
      <c r="L31" s="98"/>
      <c r="M31" s="98"/>
    </row>
    <row r="32" s="1" customFormat="1" ht="25" customHeight="1" spans="1:13">
      <c r="A32" s="103"/>
      <c r="B32" s="93"/>
      <c r="C32" s="15"/>
      <c r="D32" s="29" t="s">
        <v>554</v>
      </c>
      <c r="E32" s="30" t="s">
        <v>555</v>
      </c>
      <c r="F32" s="159" t="s">
        <v>555</v>
      </c>
      <c r="G32" s="103">
        <v>5</v>
      </c>
      <c r="H32" s="103">
        <v>5</v>
      </c>
      <c r="I32" s="141"/>
      <c r="K32" s="98"/>
      <c r="L32" s="98"/>
      <c r="M32" s="98"/>
    </row>
    <row r="33" s="1" customFormat="1" ht="17" customHeight="1" spans="1:13">
      <c r="A33" s="103"/>
      <c r="B33" s="124" t="s">
        <v>258</v>
      </c>
      <c r="C33" s="15" t="s">
        <v>259</v>
      </c>
      <c r="D33" s="29" t="s">
        <v>260</v>
      </c>
      <c r="E33" s="30" t="s">
        <v>260</v>
      </c>
      <c r="F33" s="159"/>
      <c r="G33" s="103">
        <v>0</v>
      </c>
      <c r="H33" s="103">
        <v>0</v>
      </c>
      <c r="I33" s="141"/>
      <c r="K33" s="98"/>
      <c r="L33" s="98"/>
      <c r="M33" s="98"/>
    </row>
    <row r="34" s="1" customFormat="1" ht="17" customHeight="1" spans="1:13">
      <c r="A34" s="103"/>
      <c r="B34" s="93"/>
      <c r="C34" s="15" t="s">
        <v>261</v>
      </c>
      <c r="D34" s="29" t="s">
        <v>556</v>
      </c>
      <c r="E34" s="30" t="s">
        <v>557</v>
      </c>
      <c r="F34" s="103">
        <v>5148</v>
      </c>
      <c r="G34" s="103">
        <v>10</v>
      </c>
      <c r="H34" s="103">
        <v>10</v>
      </c>
      <c r="I34" s="141"/>
      <c r="K34" s="98"/>
      <c r="L34" s="98"/>
      <c r="M34" s="98"/>
    </row>
    <row r="35" s="1" customFormat="1" ht="17" customHeight="1" spans="1:13">
      <c r="A35" s="103"/>
      <c r="B35" s="93"/>
      <c r="C35" s="15" t="s">
        <v>264</v>
      </c>
      <c r="D35" s="29" t="s">
        <v>260</v>
      </c>
      <c r="E35" s="30" t="s">
        <v>260</v>
      </c>
      <c r="F35" s="159"/>
      <c r="G35" s="103"/>
      <c r="H35" s="103"/>
      <c r="I35" s="141"/>
      <c r="K35" s="98"/>
      <c r="L35" s="98"/>
      <c r="M35" s="98"/>
    </row>
    <row r="36" s="1" customFormat="1" ht="17" customHeight="1" spans="1:13">
      <c r="A36" s="103"/>
      <c r="B36" s="93"/>
      <c r="C36" s="15" t="s">
        <v>265</v>
      </c>
      <c r="D36" s="29" t="s">
        <v>558</v>
      </c>
      <c r="E36" s="30" t="s">
        <v>559</v>
      </c>
      <c r="F36" s="128" t="s">
        <v>123</v>
      </c>
      <c r="G36" s="103">
        <v>15</v>
      </c>
      <c r="H36" s="103">
        <v>15</v>
      </c>
      <c r="I36" s="141"/>
      <c r="K36" s="98"/>
      <c r="L36" s="98"/>
      <c r="M36" s="98"/>
    </row>
    <row r="37" s="1" customFormat="1" ht="17" customHeight="1" spans="1:13">
      <c r="A37" s="103"/>
      <c r="B37" s="124" t="s">
        <v>267</v>
      </c>
      <c r="C37" s="15" t="s">
        <v>268</v>
      </c>
      <c r="D37" s="29" t="s">
        <v>269</v>
      </c>
      <c r="E37" s="30" t="s">
        <v>301</v>
      </c>
      <c r="F37" s="159">
        <v>1</v>
      </c>
      <c r="G37" s="103">
        <v>10</v>
      </c>
      <c r="H37" s="103">
        <v>10</v>
      </c>
      <c r="I37" s="141"/>
      <c r="K37" s="98"/>
      <c r="L37" s="98"/>
      <c r="M37" s="98"/>
    </row>
    <row r="38" s="1" customFormat="1" ht="17" customHeight="1" spans="1:9">
      <c r="A38" s="103"/>
      <c r="B38" s="122"/>
      <c r="C38" s="106"/>
      <c r="D38" s="104"/>
      <c r="E38" s="133"/>
      <c r="F38" s="159"/>
      <c r="G38" s="102"/>
      <c r="H38" s="102"/>
      <c r="I38" s="141"/>
    </row>
    <row r="39" s="41" customFormat="1" ht="17" customHeight="1" spans="1:9">
      <c r="A39" s="110" t="s">
        <v>210</v>
      </c>
      <c r="B39" s="111"/>
      <c r="C39" s="111"/>
      <c r="D39" s="111"/>
      <c r="E39" s="111"/>
      <c r="F39" s="134"/>
      <c r="G39" s="108">
        <f>SUM(G15:G38)</f>
        <v>100</v>
      </c>
      <c r="H39" s="108">
        <f>SUM(H15:H38)</f>
        <v>90</v>
      </c>
      <c r="I39" s="140"/>
    </row>
    <row r="40" s="1" customFormat="1" ht="36" customHeight="1" spans="1:9">
      <c r="A40" s="102" t="s">
        <v>211</v>
      </c>
      <c r="B40" s="135" t="s">
        <v>381</v>
      </c>
      <c r="C40" s="136"/>
      <c r="D40" s="136"/>
      <c r="E40" s="136"/>
      <c r="F40" s="136"/>
      <c r="G40" s="136"/>
      <c r="H40" s="136"/>
      <c r="I40" s="142"/>
    </row>
    <row r="41" s="1" customFormat="1" ht="18" customHeight="1" spans="1:8">
      <c r="A41" s="9"/>
      <c r="B41" s="9" t="s">
        <v>272</v>
      </c>
      <c r="C41" s="9" t="s">
        <v>382</v>
      </c>
      <c r="D41" s="10"/>
      <c r="E41" s="9"/>
      <c r="F41" s="9"/>
      <c r="G41" s="9"/>
      <c r="H41" s="9"/>
    </row>
    <row r="42" s="98" customFormat="1" ht="33" customHeight="1" spans="1:9">
      <c r="A42" s="137" t="s">
        <v>273</v>
      </c>
      <c r="B42" s="137"/>
      <c r="C42" s="137"/>
      <c r="D42" s="137"/>
      <c r="E42" s="137"/>
      <c r="F42" s="137"/>
      <c r="G42" s="137"/>
      <c r="H42" s="137"/>
      <c r="I42" s="137"/>
    </row>
    <row r="43" s="98" customFormat="1" ht="17" customHeight="1" spans="1:9">
      <c r="A43" s="138" t="s">
        <v>214</v>
      </c>
      <c r="B43" s="138"/>
      <c r="C43" s="138"/>
      <c r="D43" s="138"/>
      <c r="E43" s="138"/>
      <c r="F43" s="138"/>
      <c r="G43" s="138"/>
      <c r="H43" s="138"/>
      <c r="I43" s="138"/>
    </row>
    <row r="44" s="98" customFormat="1" ht="29" customHeight="1" spans="1:9">
      <c r="A44" s="137" t="s">
        <v>215</v>
      </c>
      <c r="B44" s="137"/>
      <c r="C44" s="137"/>
      <c r="D44" s="137"/>
      <c r="E44" s="137"/>
      <c r="F44" s="137"/>
      <c r="G44" s="137"/>
      <c r="H44" s="137"/>
      <c r="I44" s="137"/>
    </row>
    <row r="45" s="98" customFormat="1" ht="33" customHeight="1" spans="1:9">
      <c r="A45" s="137" t="s">
        <v>216</v>
      </c>
      <c r="B45" s="137"/>
      <c r="C45" s="137"/>
      <c r="D45" s="137"/>
      <c r="E45" s="137"/>
      <c r="F45" s="137"/>
      <c r="G45" s="137"/>
      <c r="H45" s="137"/>
      <c r="I45" s="137"/>
    </row>
  </sheetData>
  <mergeCells count="40">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9:F39"/>
    <mergeCell ref="B40:I40"/>
    <mergeCell ref="A42:I42"/>
    <mergeCell ref="A43:I43"/>
    <mergeCell ref="A44:I44"/>
    <mergeCell ref="A45:I45"/>
    <mergeCell ref="A6:A11"/>
    <mergeCell ref="A12:A13"/>
    <mergeCell ref="A14:A38"/>
    <mergeCell ref="B15:B19"/>
    <mergeCell ref="B20:B26"/>
    <mergeCell ref="B27:B32"/>
    <mergeCell ref="B33:B36"/>
    <mergeCell ref="B37:B38"/>
    <mergeCell ref="C15:C17"/>
    <mergeCell ref="C18:C19"/>
    <mergeCell ref="C20:C22"/>
    <mergeCell ref="C23:C26"/>
    <mergeCell ref="C29:C30"/>
    <mergeCell ref="C31:C32"/>
  </mergeCells>
  <pageMargins left="0.75" right="0.75" top="1" bottom="1" header="0.5" footer="0.5"/>
  <pageSetup paperSize="9" scale="78"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view="pageBreakPreview" zoomScaleNormal="100" workbookViewId="0">
      <selection activeCell="A3" sqref="$A3:$XFD3"/>
    </sheetView>
  </sheetViews>
  <sheetFormatPr defaultColWidth="9" defaultRowHeight="13.5"/>
  <cols>
    <col min="1" max="1" width="7" style="98" customWidth="1"/>
    <col min="2" max="2" width="10.25" style="98" customWidth="1"/>
    <col min="3" max="3" width="12.75" style="98" customWidth="1"/>
    <col min="4" max="4" width="18.375" style="99" customWidth="1"/>
    <col min="5" max="5" width="15.5" style="98" customWidth="1"/>
    <col min="6" max="6" width="15.5" style="97" customWidth="1"/>
    <col min="7" max="8" width="6.875" style="97" customWidth="1"/>
    <col min="9" max="9" width="17.75" style="98" customWidth="1"/>
    <col min="10" max="16384" width="9" style="98"/>
  </cols>
  <sheetData>
    <row r="1" customFormat="1" ht="20.25" spans="1:9">
      <c r="A1" s="100" t="s">
        <v>217</v>
      </c>
      <c r="B1" s="100"/>
      <c r="C1" s="100"/>
      <c r="D1" s="100"/>
      <c r="E1" s="100"/>
      <c r="F1" s="100"/>
      <c r="G1" s="100"/>
      <c r="H1" s="100"/>
      <c r="I1" s="100"/>
    </row>
    <row r="2" customFormat="1" spans="1:9">
      <c r="A2" s="101"/>
      <c r="B2" s="101"/>
      <c r="C2" s="101"/>
      <c r="D2" s="99"/>
      <c r="E2" s="101" t="s">
        <v>218</v>
      </c>
      <c r="F2" s="157"/>
      <c r="G2" s="157"/>
      <c r="H2" s="157"/>
      <c r="I2" s="98"/>
    </row>
    <row r="3" s="1" customFormat="1" spans="1:9">
      <c r="A3" s="9" t="s">
        <v>219</v>
      </c>
      <c r="B3" s="9"/>
      <c r="C3" s="9" t="s">
        <v>94</v>
      </c>
      <c r="D3" s="10"/>
      <c r="E3" s="9"/>
      <c r="F3" s="9"/>
      <c r="G3" s="9"/>
      <c r="H3" s="9" t="s">
        <v>220</v>
      </c>
      <c r="I3" s="37">
        <v>45181</v>
      </c>
    </row>
    <row r="4" s="1" customFormat="1" ht="21" customHeight="1" spans="1:9">
      <c r="A4" s="102" t="s">
        <v>221</v>
      </c>
      <c r="B4" s="103" t="s">
        <v>66</v>
      </c>
      <c r="C4" s="103"/>
      <c r="D4" s="104"/>
      <c r="E4" s="103"/>
      <c r="F4" s="103"/>
      <c r="G4" s="103"/>
      <c r="H4" s="103"/>
      <c r="I4" s="103"/>
    </row>
    <row r="5" s="1" customFormat="1" ht="21" customHeight="1" spans="1:9">
      <c r="A5" s="105" t="s">
        <v>222</v>
      </c>
      <c r="B5" s="103" t="s">
        <v>94</v>
      </c>
      <c r="C5" s="103"/>
      <c r="D5" s="104"/>
      <c r="E5" s="106"/>
      <c r="F5" s="103" t="s">
        <v>223</v>
      </c>
      <c r="G5" s="103" t="s">
        <v>94</v>
      </c>
      <c r="H5" s="103"/>
      <c r="I5" s="103"/>
    </row>
    <row r="6" s="97" customFormat="1" ht="24" customHeight="1" spans="1:9">
      <c r="A6" s="107" t="s">
        <v>224</v>
      </c>
      <c r="B6" s="108" t="s">
        <v>96</v>
      </c>
      <c r="C6" s="108"/>
      <c r="D6" s="109" t="s">
        <v>225</v>
      </c>
      <c r="E6" s="110" t="s">
        <v>226</v>
      </c>
      <c r="F6" s="109" t="s">
        <v>227</v>
      </c>
      <c r="G6" s="110" t="s">
        <v>228</v>
      </c>
      <c r="H6" s="111"/>
      <c r="I6" s="134"/>
    </row>
    <row r="7" customFormat="1" ht="18" customHeight="1" spans="1:9">
      <c r="A7" s="112"/>
      <c r="B7" s="108" t="s">
        <v>229</v>
      </c>
      <c r="C7" s="108"/>
      <c r="D7" s="113">
        <f>D8+D11</f>
        <v>0</v>
      </c>
      <c r="E7" s="114">
        <f>E8+E11</f>
        <v>180000</v>
      </c>
      <c r="F7" s="151">
        <v>0</v>
      </c>
      <c r="G7" s="115">
        <f>F7/(D7+E7)</f>
        <v>0</v>
      </c>
      <c r="H7" s="116"/>
      <c r="I7" s="139"/>
    </row>
    <row r="8" customFormat="1" ht="18" customHeight="1" spans="1:9">
      <c r="A8" s="112"/>
      <c r="B8" s="117" t="s">
        <v>230</v>
      </c>
      <c r="C8" s="117"/>
      <c r="D8" s="113">
        <f>D9+D10</f>
        <v>0</v>
      </c>
      <c r="E8" s="114">
        <f>E9+E10</f>
        <v>180000</v>
      </c>
      <c r="F8" s="151">
        <v>0</v>
      </c>
      <c r="G8" s="110" t="s">
        <v>102</v>
      </c>
      <c r="H8" s="111"/>
      <c r="I8" s="134"/>
    </row>
    <row r="9" s="1" customFormat="1" ht="18" customHeight="1" spans="1:9">
      <c r="A9" s="93"/>
      <c r="B9" s="118" t="s">
        <v>231</v>
      </c>
      <c r="C9" s="118"/>
      <c r="D9" s="119"/>
      <c r="E9" s="120">
        <v>180000</v>
      </c>
      <c r="F9" s="158">
        <v>0</v>
      </c>
      <c r="G9" s="110" t="s">
        <v>102</v>
      </c>
      <c r="H9" s="111"/>
      <c r="I9" s="134"/>
    </row>
    <row r="10" s="1" customFormat="1" ht="18" customHeight="1" spans="1:9">
      <c r="A10" s="93"/>
      <c r="B10" s="118" t="s">
        <v>232</v>
      </c>
      <c r="C10" s="118"/>
      <c r="D10" s="119"/>
      <c r="E10" s="120"/>
      <c r="F10" s="158"/>
      <c r="G10" s="110" t="s">
        <v>102</v>
      </c>
      <c r="H10" s="111"/>
      <c r="I10" s="134"/>
    </row>
    <row r="11" s="1" customFormat="1" ht="18" customHeight="1" spans="1:9">
      <c r="A11" s="122"/>
      <c r="B11" s="118" t="s">
        <v>104</v>
      </c>
      <c r="C11" s="118"/>
      <c r="D11" s="119"/>
      <c r="E11" s="120"/>
      <c r="F11" s="158"/>
      <c r="G11" s="110" t="s">
        <v>102</v>
      </c>
      <c r="H11" s="111"/>
      <c r="I11" s="134"/>
    </row>
    <row r="12" customFormat="1" ht="18" customHeight="1" spans="1:9">
      <c r="A12" s="107" t="s">
        <v>105</v>
      </c>
      <c r="B12" s="108" t="s">
        <v>106</v>
      </c>
      <c r="C12" s="108"/>
      <c r="D12" s="109"/>
      <c r="E12" s="108"/>
      <c r="F12" s="108" t="s">
        <v>107</v>
      </c>
      <c r="G12" s="108"/>
      <c r="H12" s="108"/>
      <c r="I12" s="108"/>
    </row>
    <row r="13" s="1" customFormat="1" ht="46" customHeight="1" spans="1:9">
      <c r="A13" s="93"/>
      <c r="B13" s="104" t="s">
        <v>560</v>
      </c>
      <c r="C13" s="104"/>
      <c r="D13" s="104"/>
      <c r="E13" s="104"/>
      <c r="F13" s="104" t="s">
        <v>560</v>
      </c>
      <c r="G13" s="104"/>
      <c r="H13" s="104"/>
      <c r="I13" s="104"/>
    </row>
    <row r="14" customFormat="1" ht="33" customHeight="1" spans="1:9">
      <c r="A14" s="103" t="s">
        <v>110</v>
      </c>
      <c r="B14" s="123" t="s">
        <v>111</v>
      </c>
      <c r="C14" s="123" t="s">
        <v>112</v>
      </c>
      <c r="D14" s="124" t="s">
        <v>113</v>
      </c>
      <c r="E14" s="125" t="s">
        <v>114</v>
      </c>
      <c r="F14" s="123" t="s">
        <v>115</v>
      </c>
      <c r="G14" s="123" t="s">
        <v>116</v>
      </c>
      <c r="H14" s="123" t="s">
        <v>117</v>
      </c>
      <c r="I14" s="93" t="s">
        <v>118</v>
      </c>
    </row>
    <row r="15" s="98" customFormat="1" ht="19" customHeight="1" spans="1:9">
      <c r="A15" s="103"/>
      <c r="B15" s="124" t="s">
        <v>235</v>
      </c>
      <c r="C15" s="126" t="s">
        <v>236</v>
      </c>
      <c r="D15" s="127" t="s">
        <v>237</v>
      </c>
      <c r="E15" s="128" t="s">
        <v>238</v>
      </c>
      <c r="F15" s="103" t="s">
        <v>123</v>
      </c>
      <c r="G15" s="103">
        <v>2</v>
      </c>
      <c r="H15" s="103">
        <v>2</v>
      </c>
      <c r="I15" s="140"/>
    </row>
    <row r="16" s="98" customFormat="1" ht="19" customHeight="1" spans="1:9">
      <c r="A16" s="103"/>
      <c r="B16" s="123"/>
      <c r="C16" s="123"/>
      <c r="D16" s="127" t="s">
        <v>121</v>
      </c>
      <c r="E16" s="128" t="s">
        <v>122</v>
      </c>
      <c r="F16" s="103" t="s">
        <v>123</v>
      </c>
      <c r="G16" s="103">
        <v>2</v>
      </c>
      <c r="H16" s="103">
        <v>2</v>
      </c>
      <c r="I16" s="140"/>
    </row>
    <row r="17" s="98" customFormat="1" ht="19" customHeight="1" spans="1:9">
      <c r="A17" s="103"/>
      <c r="B17" s="123"/>
      <c r="C17" s="125"/>
      <c r="D17" s="127" t="s">
        <v>124</v>
      </c>
      <c r="E17" s="128" t="s">
        <v>125</v>
      </c>
      <c r="F17" s="103" t="s">
        <v>123</v>
      </c>
      <c r="G17" s="103">
        <v>2</v>
      </c>
      <c r="H17" s="103">
        <v>2</v>
      </c>
      <c r="I17" s="140"/>
    </row>
    <row r="18" s="98" customFormat="1" ht="19" customHeight="1" spans="1:9">
      <c r="A18" s="103"/>
      <c r="B18" s="123"/>
      <c r="C18" s="126" t="s">
        <v>239</v>
      </c>
      <c r="D18" s="127" t="s">
        <v>240</v>
      </c>
      <c r="E18" s="129">
        <v>1</v>
      </c>
      <c r="F18" s="159">
        <v>1</v>
      </c>
      <c r="G18" s="103">
        <v>2</v>
      </c>
      <c r="H18" s="103">
        <v>2</v>
      </c>
      <c r="I18" s="140"/>
    </row>
    <row r="19" s="98" customFormat="1" ht="19" customHeight="1" spans="1:9">
      <c r="A19" s="103"/>
      <c r="B19" s="123"/>
      <c r="C19" s="125"/>
      <c r="D19" s="127" t="s">
        <v>241</v>
      </c>
      <c r="E19" s="130">
        <v>1</v>
      </c>
      <c r="F19" s="159">
        <v>1</v>
      </c>
      <c r="G19" s="103">
        <v>2</v>
      </c>
      <c r="H19" s="103">
        <v>2</v>
      </c>
      <c r="I19" s="140"/>
    </row>
    <row r="20" s="98" customFormat="1" ht="19" customHeight="1" spans="1:9">
      <c r="A20" s="103"/>
      <c r="B20" s="124" t="s">
        <v>242</v>
      </c>
      <c r="C20" s="126" t="s">
        <v>243</v>
      </c>
      <c r="D20" s="127" t="s">
        <v>142</v>
      </c>
      <c r="E20" s="131" t="s">
        <v>143</v>
      </c>
      <c r="F20" s="103" t="s">
        <v>123</v>
      </c>
      <c r="G20" s="103">
        <v>2</v>
      </c>
      <c r="H20" s="103">
        <v>2</v>
      </c>
      <c r="I20" s="140"/>
    </row>
    <row r="21" s="98" customFormat="1" ht="19" customHeight="1" spans="1:9">
      <c r="A21" s="103"/>
      <c r="B21" s="123"/>
      <c r="C21" s="123"/>
      <c r="D21" s="127" t="s">
        <v>244</v>
      </c>
      <c r="E21" s="131" t="s">
        <v>245</v>
      </c>
      <c r="F21" s="103" t="s">
        <v>123</v>
      </c>
      <c r="G21" s="103">
        <v>2</v>
      </c>
      <c r="H21" s="103">
        <v>2</v>
      </c>
      <c r="I21" s="140"/>
    </row>
    <row r="22" s="98" customFormat="1" ht="19" customHeight="1" spans="1:9">
      <c r="A22" s="103"/>
      <c r="B22" s="123"/>
      <c r="C22" s="125"/>
      <c r="D22" s="127" t="s">
        <v>246</v>
      </c>
      <c r="E22" s="131" t="s">
        <v>247</v>
      </c>
      <c r="F22" s="103" t="s">
        <v>123</v>
      </c>
      <c r="G22" s="103">
        <v>1</v>
      </c>
      <c r="H22" s="103">
        <v>1</v>
      </c>
      <c r="I22" s="140"/>
    </row>
    <row r="23" s="98" customFormat="1" ht="19" customHeight="1" spans="1:9">
      <c r="A23" s="103"/>
      <c r="B23" s="123"/>
      <c r="C23" s="126" t="s">
        <v>248</v>
      </c>
      <c r="D23" s="127" t="s">
        <v>142</v>
      </c>
      <c r="E23" s="131" t="s">
        <v>143</v>
      </c>
      <c r="F23" s="103" t="s">
        <v>123</v>
      </c>
      <c r="G23" s="103">
        <v>2</v>
      </c>
      <c r="H23" s="103">
        <v>2</v>
      </c>
      <c r="I23" s="140"/>
    </row>
    <row r="24" s="98" customFormat="1" ht="19" customHeight="1" spans="1:9">
      <c r="A24" s="103"/>
      <c r="B24" s="123"/>
      <c r="C24" s="123"/>
      <c r="D24" s="127" t="s">
        <v>144</v>
      </c>
      <c r="E24" s="131" t="s">
        <v>145</v>
      </c>
      <c r="F24" s="103" t="s">
        <v>123</v>
      </c>
      <c r="G24" s="103">
        <v>2</v>
      </c>
      <c r="H24" s="103">
        <v>2</v>
      </c>
      <c r="I24" s="140"/>
    </row>
    <row r="25" s="98" customFormat="1" ht="19" customHeight="1" spans="1:9">
      <c r="A25" s="103"/>
      <c r="B25" s="123"/>
      <c r="C25" s="123"/>
      <c r="D25" s="127" t="s">
        <v>249</v>
      </c>
      <c r="E25" s="131" t="s">
        <v>245</v>
      </c>
      <c r="F25" s="103" t="s">
        <v>123</v>
      </c>
      <c r="G25" s="103">
        <v>1</v>
      </c>
      <c r="H25" s="103">
        <v>1</v>
      </c>
      <c r="I25" s="140"/>
    </row>
    <row r="26" s="98" customFormat="1" ht="19" customHeight="1" spans="1:9">
      <c r="A26" s="103"/>
      <c r="B26" s="123"/>
      <c r="C26" s="125"/>
      <c r="D26" s="127" t="s">
        <v>250</v>
      </c>
      <c r="E26" s="130">
        <v>1</v>
      </c>
      <c r="F26" s="103">
        <v>0</v>
      </c>
      <c r="G26" s="103">
        <v>10</v>
      </c>
      <c r="H26" s="103">
        <v>0</v>
      </c>
      <c r="I26" s="162" t="s">
        <v>561</v>
      </c>
    </row>
    <row r="27" s="1" customFormat="1" ht="31" customHeight="1" spans="1:9">
      <c r="A27" s="103"/>
      <c r="B27" s="124" t="s">
        <v>327</v>
      </c>
      <c r="C27" s="15" t="s">
        <v>155</v>
      </c>
      <c r="D27" s="29" t="s">
        <v>562</v>
      </c>
      <c r="E27" s="30" t="s">
        <v>168</v>
      </c>
      <c r="F27" s="103" t="s">
        <v>168</v>
      </c>
      <c r="G27" s="103">
        <v>8</v>
      </c>
      <c r="H27" s="103">
        <v>8</v>
      </c>
      <c r="I27" s="141"/>
    </row>
    <row r="28" s="1" customFormat="1" ht="27" customHeight="1" spans="1:9">
      <c r="A28" s="103"/>
      <c r="B28" s="93"/>
      <c r="C28" s="15"/>
      <c r="D28" s="29" t="s">
        <v>563</v>
      </c>
      <c r="E28" s="30" t="s">
        <v>168</v>
      </c>
      <c r="F28" s="103" t="s">
        <v>168</v>
      </c>
      <c r="G28" s="103">
        <v>8</v>
      </c>
      <c r="H28" s="103">
        <v>8</v>
      </c>
      <c r="I28" s="141"/>
    </row>
    <row r="29" s="1" customFormat="1" ht="28" customHeight="1" spans="1:9">
      <c r="A29" s="103"/>
      <c r="B29" s="93"/>
      <c r="C29" s="15" t="s">
        <v>173</v>
      </c>
      <c r="D29" s="29" t="s">
        <v>564</v>
      </c>
      <c r="E29" s="30" t="s">
        <v>565</v>
      </c>
      <c r="F29" s="103" t="s">
        <v>123</v>
      </c>
      <c r="G29" s="103">
        <v>8</v>
      </c>
      <c r="H29" s="103">
        <v>8</v>
      </c>
      <c r="I29" s="141"/>
    </row>
    <row r="30" s="1" customFormat="1" ht="31" customHeight="1" spans="1:9">
      <c r="A30" s="103"/>
      <c r="B30" s="93"/>
      <c r="C30" s="15" t="s">
        <v>179</v>
      </c>
      <c r="D30" s="29" t="s">
        <v>391</v>
      </c>
      <c r="E30" s="30" t="s">
        <v>282</v>
      </c>
      <c r="F30" s="159">
        <v>1</v>
      </c>
      <c r="G30" s="103">
        <v>6</v>
      </c>
      <c r="H30" s="103">
        <v>6</v>
      </c>
      <c r="I30" s="141"/>
    </row>
    <row r="31" s="1" customFormat="1" ht="19" customHeight="1" spans="1:9">
      <c r="A31" s="103"/>
      <c r="B31" s="93"/>
      <c r="C31" s="15" t="s">
        <v>185</v>
      </c>
      <c r="D31" s="29" t="s">
        <v>256</v>
      </c>
      <c r="E31" s="130">
        <v>1</v>
      </c>
      <c r="F31" s="159">
        <v>1</v>
      </c>
      <c r="G31" s="103">
        <v>6</v>
      </c>
      <c r="H31" s="103">
        <v>6</v>
      </c>
      <c r="I31" s="141"/>
    </row>
    <row r="32" s="1" customFormat="1" ht="19" customHeight="1" spans="1:9">
      <c r="A32" s="103"/>
      <c r="B32" s="124" t="s">
        <v>332</v>
      </c>
      <c r="C32" s="15" t="s">
        <v>259</v>
      </c>
      <c r="D32" s="29" t="s">
        <v>260</v>
      </c>
      <c r="E32" s="30" t="s">
        <v>260</v>
      </c>
      <c r="F32" s="103" t="s">
        <v>260</v>
      </c>
      <c r="G32" s="103">
        <v>6</v>
      </c>
      <c r="H32" s="103">
        <v>6</v>
      </c>
      <c r="I32" s="141"/>
    </row>
    <row r="33" s="1" customFormat="1" ht="19" customHeight="1" spans="1:9">
      <c r="A33" s="103"/>
      <c r="B33" s="93"/>
      <c r="C33" s="15" t="s">
        <v>261</v>
      </c>
      <c r="D33" s="29" t="s">
        <v>566</v>
      </c>
      <c r="E33" s="30" t="s">
        <v>263</v>
      </c>
      <c r="F33" s="103" t="s">
        <v>123</v>
      </c>
      <c r="G33" s="103">
        <v>6</v>
      </c>
      <c r="H33" s="103">
        <v>6</v>
      </c>
      <c r="I33" s="141"/>
    </row>
    <row r="34" s="1" customFormat="1" ht="19" customHeight="1" spans="1:9">
      <c r="A34" s="103"/>
      <c r="B34" s="93"/>
      <c r="C34" s="15" t="s">
        <v>264</v>
      </c>
      <c r="D34" s="29" t="s">
        <v>567</v>
      </c>
      <c r="E34" s="30" t="s">
        <v>299</v>
      </c>
      <c r="F34" s="103" t="s">
        <v>123</v>
      </c>
      <c r="G34" s="103">
        <v>6</v>
      </c>
      <c r="H34" s="103">
        <v>6</v>
      </c>
      <c r="I34" s="141"/>
    </row>
    <row r="35" s="1" customFormat="1" ht="19" customHeight="1" spans="1:9">
      <c r="A35" s="103"/>
      <c r="B35" s="93"/>
      <c r="C35" s="15" t="s">
        <v>265</v>
      </c>
      <c r="D35" s="29" t="s">
        <v>568</v>
      </c>
      <c r="E35" s="30" t="s">
        <v>569</v>
      </c>
      <c r="F35" s="103" t="s">
        <v>123</v>
      </c>
      <c r="G35" s="103">
        <v>6</v>
      </c>
      <c r="H35" s="103">
        <v>6</v>
      </c>
      <c r="I35" s="141"/>
    </row>
    <row r="36" s="1" customFormat="1" ht="19" customHeight="1" spans="1:9">
      <c r="A36" s="103"/>
      <c r="B36" s="124" t="s">
        <v>267</v>
      </c>
      <c r="C36" s="15" t="s">
        <v>268</v>
      </c>
      <c r="D36" s="29" t="s">
        <v>208</v>
      </c>
      <c r="E36" s="30" t="s">
        <v>301</v>
      </c>
      <c r="F36" s="103" t="s">
        <v>301</v>
      </c>
      <c r="G36" s="103">
        <v>10</v>
      </c>
      <c r="H36" s="103">
        <v>10</v>
      </c>
      <c r="I36" s="141"/>
    </row>
    <row r="37" s="1" customFormat="1" ht="19" customHeight="1" spans="1:9">
      <c r="A37" s="103"/>
      <c r="B37" s="122"/>
      <c r="C37" s="106"/>
      <c r="D37" s="104"/>
      <c r="E37" s="133"/>
      <c r="F37" s="103"/>
      <c r="G37" s="103"/>
      <c r="H37" s="103"/>
      <c r="I37" s="141"/>
    </row>
    <row r="38" s="41" customFormat="1" ht="16" customHeight="1" spans="1:9">
      <c r="A38" s="110" t="s">
        <v>210</v>
      </c>
      <c r="B38" s="111"/>
      <c r="C38" s="111"/>
      <c r="D38" s="111"/>
      <c r="E38" s="111"/>
      <c r="F38" s="134"/>
      <c r="G38" s="108">
        <f>SUM(G15:G37)</f>
        <v>100</v>
      </c>
      <c r="H38" s="108">
        <f>SUM(H15:H37)</f>
        <v>90</v>
      </c>
      <c r="I38" s="140"/>
    </row>
    <row r="39" s="1" customFormat="1" ht="36" customHeight="1" spans="1:9">
      <c r="A39" s="102" t="s">
        <v>211</v>
      </c>
      <c r="B39" s="135" t="s">
        <v>381</v>
      </c>
      <c r="C39" s="136"/>
      <c r="D39" s="136"/>
      <c r="E39" s="136"/>
      <c r="F39" s="136"/>
      <c r="G39" s="136"/>
      <c r="H39" s="136"/>
      <c r="I39" s="142"/>
    </row>
    <row r="40" s="1" customFormat="1" ht="18" customHeight="1" spans="1:8">
      <c r="A40" s="9"/>
      <c r="B40" s="9" t="s">
        <v>272</v>
      </c>
      <c r="C40" s="9"/>
      <c r="D40" s="10"/>
      <c r="E40" s="9"/>
      <c r="F40" s="160"/>
      <c r="G40" s="160"/>
      <c r="H40" s="160"/>
    </row>
    <row r="41" s="98" customFormat="1" ht="33" customHeight="1" spans="1:9">
      <c r="A41" s="137" t="s">
        <v>273</v>
      </c>
      <c r="B41" s="137"/>
      <c r="C41" s="137"/>
      <c r="D41" s="137"/>
      <c r="E41" s="137"/>
      <c r="F41" s="161"/>
      <c r="G41" s="161"/>
      <c r="H41" s="161"/>
      <c r="I41" s="137"/>
    </row>
    <row r="42" s="98" customFormat="1" ht="17" customHeight="1" spans="1:9">
      <c r="A42" s="138" t="s">
        <v>214</v>
      </c>
      <c r="B42" s="138"/>
      <c r="C42" s="138"/>
      <c r="D42" s="138"/>
      <c r="E42" s="138"/>
      <c r="F42" s="157"/>
      <c r="G42" s="157"/>
      <c r="H42" s="157"/>
      <c r="I42" s="138"/>
    </row>
    <row r="43" s="98" customFormat="1" ht="29" customHeight="1" spans="1:9">
      <c r="A43" s="137" t="s">
        <v>215</v>
      </c>
      <c r="B43" s="137"/>
      <c r="C43" s="137"/>
      <c r="D43" s="137"/>
      <c r="E43" s="137"/>
      <c r="F43" s="161"/>
      <c r="G43" s="161"/>
      <c r="H43" s="161"/>
      <c r="I43" s="137"/>
    </row>
    <row r="44" s="98" customFormat="1" ht="33" customHeight="1" spans="1:9">
      <c r="A44" s="137" t="s">
        <v>216</v>
      </c>
      <c r="B44" s="137"/>
      <c r="C44" s="137"/>
      <c r="D44" s="137"/>
      <c r="E44" s="137"/>
      <c r="F44" s="161"/>
      <c r="G44" s="161"/>
      <c r="H44" s="161"/>
      <c r="I44" s="137"/>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8:F38"/>
    <mergeCell ref="B39:I39"/>
    <mergeCell ref="A41:I41"/>
    <mergeCell ref="A42:I42"/>
    <mergeCell ref="A43:I43"/>
    <mergeCell ref="A44:I44"/>
    <mergeCell ref="A6:A11"/>
    <mergeCell ref="A12:A13"/>
    <mergeCell ref="A14:A37"/>
    <mergeCell ref="B15:B19"/>
    <mergeCell ref="B20:B26"/>
    <mergeCell ref="B27:B31"/>
    <mergeCell ref="B32:B35"/>
    <mergeCell ref="B36:B37"/>
    <mergeCell ref="C15:C17"/>
    <mergeCell ref="C18:C19"/>
    <mergeCell ref="C20:C22"/>
    <mergeCell ref="C23:C26"/>
    <mergeCell ref="C27:C28"/>
  </mergeCells>
  <pageMargins left="0.75" right="0.75" top="1" bottom="1" header="0.5" footer="0.5"/>
  <pageSetup paperSize="9" scale="7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view="pageBreakPreview" zoomScaleNormal="100" workbookViewId="0">
      <selection activeCell="A3" sqref="$A3:$XFD3"/>
    </sheetView>
  </sheetViews>
  <sheetFormatPr defaultColWidth="9" defaultRowHeight="13.5"/>
  <cols>
    <col min="1" max="1" width="7" customWidth="1"/>
    <col min="2" max="2" width="8.625" customWidth="1"/>
    <col min="3" max="3" width="12.375" customWidth="1"/>
    <col min="4" max="4" width="28.875" style="43" customWidth="1"/>
    <col min="5" max="5" width="14.75" customWidth="1"/>
    <col min="6" max="6" width="15.5" customWidth="1"/>
    <col min="7" max="8" width="6.875" customWidth="1"/>
    <col min="9" max="9" width="19.8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68</v>
      </c>
      <c r="C4" s="47"/>
      <c r="D4" s="48"/>
      <c r="E4" s="47"/>
      <c r="F4" s="47"/>
      <c r="G4" s="47"/>
      <c r="H4" s="47"/>
      <c r="I4" s="47"/>
    </row>
    <row r="5" s="41" customFormat="1" ht="21" customHeight="1" spans="1:9">
      <c r="A5" s="49" t="s">
        <v>222</v>
      </c>
      <c r="B5" s="47" t="s">
        <v>94</v>
      </c>
      <c r="C5" s="47"/>
      <c r="D5" s="48"/>
      <c r="E5" s="50"/>
      <c r="F5" s="47" t="s">
        <v>223</v>
      </c>
      <c r="G5" s="47" t="s">
        <v>570</v>
      </c>
      <c r="H5" s="47"/>
      <c r="I5" s="47"/>
    </row>
    <row r="6" s="42" customFormat="1" ht="24" customHeight="1" spans="1:9">
      <c r="A6" s="51" t="s">
        <v>224</v>
      </c>
      <c r="B6" s="52" t="s">
        <v>96</v>
      </c>
      <c r="C6" s="52"/>
      <c r="D6" s="53" t="s">
        <v>225</v>
      </c>
      <c r="E6" s="143" t="s">
        <v>226</v>
      </c>
      <c r="F6" s="53" t="s">
        <v>227</v>
      </c>
      <c r="G6" s="54" t="s">
        <v>228</v>
      </c>
      <c r="H6" s="55"/>
      <c r="I6" s="85"/>
    </row>
    <row r="7" customFormat="1" ht="18" customHeight="1" spans="1:9">
      <c r="A7" s="56"/>
      <c r="B7" s="52" t="s">
        <v>229</v>
      </c>
      <c r="C7" s="52"/>
      <c r="D7" s="66">
        <f t="shared" ref="D7:F7" si="0">D8+D11</f>
        <v>33000000</v>
      </c>
      <c r="E7" s="58">
        <f t="shared" si="0"/>
        <v>0</v>
      </c>
      <c r="F7" s="58">
        <f t="shared" si="0"/>
        <v>33000000</v>
      </c>
      <c r="G7" s="59">
        <f>F7/(D7+E7)</f>
        <v>1</v>
      </c>
      <c r="H7" s="60"/>
      <c r="I7" s="92"/>
    </row>
    <row r="8" customFormat="1" ht="18" customHeight="1" spans="1:9">
      <c r="A8" s="56"/>
      <c r="B8" s="61" t="s">
        <v>230</v>
      </c>
      <c r="C8" s="61"/>
      <c r="D8" s="57">
        <f t="shared" ref="D8:F8" si="1">D9+D10</f>
        <v>33000000</v>
      </c>
      <c r="E8" s="58">
        <f t="shared" si="1"/>
        <v>0</v>
      </c>
      <c r="F8" s="58">
        <f t="shared" si="1"/>
        <v>33000000</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v>33000000</v>
      </c>
      <c r="E10" s="65"/>
      <c r="F10" s="66">
        <v>33000000</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51" customHeight="1" spans="1:9">
      <c r="A13" s="62"/>
      <c r="B13" s="48" t="s">
        <v>571</v>
      </c>
      <c r="C13" s="48"/>
      <c r="D13" s="48"/>
      <c r="E13" s="48"/>
      <c r="F13" s="48" t="s">
        <v>572</v>
      </c>
      <c r="G13" s="48"/>
      <c r="H13" s="48"/>
      <c r="I13" s="48"/>
    </row>
    <row r="14" customFormat="1" ht="17" customHeight="1" spans="1:9">
      <c r="A14" s="47" t="s">
        <v>110</v>
      </c>
      <c r="B14" s="47" t="s">
        <v>111</v>
      </c>
      <c r="C14" s="47" t="s">
        <v>112</v>
      </c>
      <c r="D14" s="48" t="s">
        <v>113</v>
      </c>
      <c r="E14" s="48" t="s">
        <v>114</v>
      </c>
      <c r="F14" s="47" t="s">
        <v>115</v>
      </c>
      <c r="G14" s="47" t="s">
        <v>116</v>
      </c>
      <c r="H14" s="47" t="s">
        <v>117</v>
      </c>
      <c r="I14" s="104" t="s">
        <v>118</v>
      </c>
    </row>
    <row r="15" customFormat="1" ht="16" customHeight="1" spans="1:9">
      <c r="A15" s="47"/>
      <c r="B15" s="48" t="s">
        <v>235</v>
      </c>
      <c r="C15" s="47" t="s">
        <v>236</v>
      </c>
      <c r="D15" s="72" t="s">
        <v>237</v>
      </c>
      <c r="E15" s="26" t="s">
        <v>238</v>
      </c>
      <c r="F15" s="26" t="s">
        <v>123</v>
      </c>
      <c r="G15" s="47">
        <v>2</v>
      </c>
      <c r="H15" s="47">
        <v>2</v>
      </c>
      <c r="I15" s="94"/>
    </row>
    <row r="16" customFormat="1" ht="16" customHeight="1" spans="1:9">
      <c r="A16" s="47"/>
      <c r="B16" s="47"/>
      <c r="C16" s="47"/>
      <c r="D16" s="72" t="s">
        <v>121</v>
      </c>
      <c r="E16" s="26" t="s">
        <v>122</v>
      </c>
      <c r="F16" s="26" t="s">
        <v>123</v>
      </c>
      <c r="G16" s="47">
        <v>2</v>
      </c>
      <c r="H16" s="47">
        <v>2</v>
      </c>
      <c r="I16" s="94"/>
    </row>
    <row r="17" customFormat="1" ht="16" customHeight="1" spans="1:9">
      <c r="A17" s="47"/>
      <c r="B17" s="47"/>
      <c r="C17" s="47"/>
      <c r="D17" s="72" t="s">
        <v>124</v>
      </c>
      <c r="E17" s="26" t="s">
        <v>125</v>
      </c>
      <c r="F17" s="26" t="s">
        <v>123</v>
      </c>
      <c r="G17" s="47">
        <v>2</v>
      </c>
      <c r="H17" s="47">
        <v>2</v>
      </c>
      <c r="I17" s="94"/>
    </row>
    <row r="18" customFormat="1" ht="16" customHeight="1" spans="1:9">
      <c r="A18" s="47"/>
      <c r="B18" s="47"/>
      <c r="C18" s="47" t="s">
        <v>239</v>
      </c>
      <c r="D18" s="72" t="s">
        <v>240</v>
      </c>
      <c r="E18" s="74">
        <v>1</v>
      </c>
      <c r="F18" s="74">
        <v>1</v>
      </c>
      <c r="G18" s="47">
        <v>2</v>
      </c>
      <c r="H18" s="47">
        <v>2</v>
      </c>
      <c r="I18" s="94"/>
    </row>
    <row r="19" customFormat="1" ht="16" customHeight="1" spans="1:9">
      <c r="A19" s="47"/>
      <c r="B19" s="47"/>
      <c r="C19" s="47"/>
      <c r="D19" s="72" t="s">
        <v>241</v>
      </c>
      <c r="E19" s="76">
        <v>1</v>
      </c>
      <c r="F19" s="76">
        <v>1</v>
      </c>
      <c r="G19" s="47">
        <v>2</v>
      </c>
      <c r="H19" s="47">
        <v>2</v>
      </c>
      <c r="I19" s="94"/>
    </row>
    <row r="20" customFormat="1" ht="16" customHeight="1" spans="1:9">
      <c r="A20" s="47"/>
      <c r="B20" s="48" t="s">
        <v>242</v>
      </c>
      <c r="C20" s="47" t="s">
        <v>243</v>
      </c>
      <c r="D20" s="72" t="s">
        <v>142</v>
      </c>
      <c r="E20" s="77" t="s">
        <v>143</v>
      </c>
      <c r="F20" s="26" t="s">
        <v>123</v>
      </c>
      <c r="G20" s="47">
        <v>2</v>
      </c>
      <c r="H20" s="47">
        <v>2</v>
      </c>
      <c r="I20" s="94"/>
    </row>
    <row r="21" customFormat="1" ht="16" customHeight="1" spans="1:9">
      <c r="A21" s="47"/>
      <c r="B21" s="47"/>
      <c r="C21" s="47"/>
      <c r="D21" s="72" t="s">
        <v>244</v>
      </c>
      <c r="E21" s="77" t="s">
        <v>245</v>
      </c>
      <c r="F21" s="26" t="s">
        <v>123</v>
      </c>
      <c r="G21" s="47">
        <v>2</v>
      </c>
      <c r="H21" s="47">
        <v>2</v>
      </c>
      <c r="I21" s="94"/>
    </row>
    <row r="22" customFormat="1" ht="16" customHeight="1" spans="1:9">
      <c r="A22" s="47"/>
      <c r="B22" s="47"/>
      <c r="C22" s="47"/>
      <c r="D22" s="72" t="s">
        <v>246</v>
      </c>
      <c r="E22" s="77" t="s">
        <v>247</v>
      </c>
      <c r="F22" s="26" t="s">
        <v>123</v>
      </c>
      <c r="G22" s="47">
        <v>1</v>
      </c>
      <c r="H22" s="47">
        <v>1</v>
      </c>
      <c r="I22" s="94"/>
    </row>
    <row r="23" customFormat="1" ht="16" customHeight="1" spans="1:9">
      <c r="A23" s="47"/>
      <c r="B23" s="47"/>
      <c r="C23" s="47" t="s">
        <v>248</v>
      </c>
      <c r="D23" s="72" t="s">
        <v>142</v>
      </c>
      <c r="E23" s="77" t="s">
        <v>143</v>
      </c>
      <c r="F23" s="26" t="s">
        <v>123</v>
      </c>
      <c r="G23" s="47">
        <v>2</v>
      </c>
      <c r="H23" s="47">
        <v>2</v>
      </c>
      <c r="I23" s="94"/>
    </row>
    <row r="24" customFormat="1" ht="16" customHeight="1" spans="1:9">
      <c r="A24" s="47"/>
      <c r="B24" s="47"/>
      <c r="C24" s="47"/>
      <c r="D24" s="72" t="s">
        <v>144</v>
      </c>
      <c r="E24" s="77" t="s">
        <v>145</v>
      </c>
      <c r="F24" s="26" t="s">
        <v>123</v>
      </c>
      <c r="G24" s="47">
        <v>2</v>
      </c>
      <c r="H24" s="47">
        <v>2</v>
      </c>
      <c r="I24" s="94"/>
    </row>
    <row r="25" customFormat="1" ht="16" customHeight="1" spans="1:9">
      <c r="A25" s="47"/>
      <c r="B25" s="47"/>
      <c r="C25" s="47"/>
      <c r="D25" s="72" t="s">
        <v>249</v>
      </c>
      <c r="E25" s="77" t="s">
        <v>245</v>
      </c>
      <c r="F25" s="26" t="s">
        <v>123</v>
      </c>
      <c r="G25" s="47">
        <v>1</v>
      </c>
      <c r="H25" s="47">
        <v>1</v>
      </c>
      <c r="I25" s="94"/>
    </row>
    <row r="26" customFormat="1" ht="16" customHeight="1" spans="1:9">
      <c r="A26" s="47"/>
      <c r="B26" s="47"/>
      <c r="C26" s="47"/>
      <c r="D26" s="72" t="s">
        <v>250</v>
      </c>
      <c r="E26" s="76">
        <v>1</v>
      </c>
      <c r="F26" s="76">
        <v>1</v>
      </c>
      <c r="G26" s="47">
        <v>10</v>
      </c>
      <c r="H26" s="47">
        <v>10</v>
      </c>
      <c r="I26" s="94"/>
    </row>
    <row r="27" s="41" customFormat="1" ht="20" customHeight="1" spans="1:9">
      <c r="A27" s="47"/>
      <c r="B27" s="48" t="s">
        <v>252</v>
      </c>
      <c r="C27" s="15" t="s">
        <v>155</v>
      </c>
      <c r="D27" s="144" t="s">
        <v>573</v>
      </c>
      <c r="E27" s="30" t="s">
        <v>574</v>
      </c>
      <c r="F27" s="47" t="s">
        <v>575</v>
      </c>
      <c r="G27" s="47">
        <v>5</v>
      </c>
      <c r="H27" s="47">
        <v>4</v>
      </c>
      <c r="I27" s="146" t="s">
        <v>576</v>
      </c>
    </row>
    <row r="28" s="41" customFormat="1" ht="28" customHeight="1" spans="1:9">
      <c r="A28" s="47"/>
      <c r="B28" s="48"/>
      <c r="C28" s="15"/>
      <c r="D28" s="144" t="s">
        <v>577</v>
      </c>
      <c r="E28" s="30" t="s">
        <v>329</v>
      </c>
      <c r="F28" s="48" t="s">
        <v>578</v>
      </c>
      <c r="G28" s="47">
        <v>5</v>
      </c>
      <c r="H28" s="47">
        <v>0</v>
      </c>
      <c r="I28" s="146" t="s">
        <v>576</v>
      </c>
    </row>
    <row r="29" s="41" customFormat="1" ht="28" customHeight="1" spans="1:9">
      <c r="A29" s="47"/>
      <c r="B29" s="48"/>
      <c r="C29" s="15"/>
      <c r="D29" s="144" t="s">
        <v>579</v>
      </c>
      <c r="E29" s="30" t="s">
        <v>580</v>
      </c>
      <c r="F29" s="48" t="s">
        <v>578</v>
      </c>
      <c r="G29" s="47">
        <v>5</v>
      </c>
      <c r="H29" s="47">
        <v>0</v>
      </c>
      <c r="I29" s="146" t="s">
        <v>576</v>
      </c>
    </row>
    <row r="30" s="41" customFormat="1" ht="28" customHeight="1" spans="1:9">
      <c r="A30" s="47"/>
      <c r="B30" s="48"/>
      <c r="C30" s="15"/>
      <c r="D30" s="144" t="s">
        <v>581</v>
      </c>
      <c r="E30" s="30" t="s">
        <v>582</v>
      </c>
      <c r="F30" s="48" t="s">
        <v>578</v>
      </c>
      <c r="G30" s="47">
        <v>5</v>
      </c>
      <c r="H30" s="47">
        <v>0</v>
      </c>
      <c r="I30" s="146" t="s">
        <v>576</v>
      </c>
    </row>
    <row r="31" s="41" customFormat="1" ht="16" customHeight="1" spans="1:9">
      <c r="A31" s="47"/>
      <c r="B31" s="48"/>
      <c r="C31" s="15" t="s">
        <v>173</v>
      </c>
      <c r="D31" s="144" t="s">
        <v>330</v>
      </c>
      <c r="E31" s="30" t="s">
        <v>459</v>
      </c>
      <c r="F31" s="26" t="s">
        <v>123</v>
      </c>
      <c r="G31" s="47">
        <v>5</v>
      </c>
      <c r="H31" s="47">
        <v>5</v>
      </c>
      <c r="I31" s="95"/>
    </row>
    <row r="32" s="41" customFormat="1" ht="39" customHeight="1" spans="1:9">
      <c r="A32" s="47"/>
      <c r="B32" s="48"/>
      <c r="C32" s="15" t="s">
        <v>179</v>
      </c>
      <c r="D32" s="144" t="s">
        <v>460</v>
      </c>
      <c r="E32" s="145" t="s">
        <v>583</v>
      </c>
      <c r="F32" s="47" t="s">
        <v>584</v>
      </c>
      <c r="G32" s="47">
        <v>5</v>
      </c>
      <c r="H32" s="47">
        <v>5</v>
      </c>
      <c r="I32" s="95"/>
    </row>
    <row r="33" s="41" customFormat="1" ht="20" customHeight="1" spans="1:9">
      <c r="A33" s="47"/>
      <c r="B33" s="48"/>
      <c r="C33" s="15" t="s">
        <v>185</v>
      </c>
      <c r="D33" s="144" t="s">
        <v>256</v>
      </c>
      <c r="E33" s="76">
        <v>1</v>
      </c>
      <c r="F33" s="76">
        <v>1</v>
      </c>
      <c r="G33" s="47">
        <v>5</v>
      </c>
      <c r="H33" s="47">
        <v>5</v>
      </c>
      <c r="I33" s="95"/>
    </row>
    <row r="34" s="41" customFormat="1" ht="39" customHeight="1" spans="1:9">
      <c r="A34" s="47"/>
      <c r="B34" s="48" t="s">
        <v>258</v>
      </c>
      <c r="C34" s="14" t="s">
        <v>259</v>
      </c>
      <c r="D34" s="144" t="s">
        <v>585</v>
      </c>
      <c r="E34" s="30" t="s">
        <v>586</v>
      </c>
      <c r="F34" s="26" t="s">
        <v>123</v>
      </c>
      <c r="G34" s="47">
        <v>10</v>
      </c>
      <c r="H34" s="47">
        <v>10</v>
      </c>
      <c r="I34" s="95"/>
    </row>
    <row r="35" s="41" customFormat="1" ht="16" customHeight="1" spans="1:9">
      <c r="A35" s="47"/>
      <c r="B35" s="48"/>
      <c r="C35" s="14" t="s">
        <v>261</v>
      </c>
      <c r="D35" s="144" t="s">
        <v>483</v>
      </c>
      <c r="E35" s="145" t="s">
        <v>439</v>
      </c>
      <c r="F35" s="26" t="s">
        <v>123</v>
      </c>
      <c r="G35" s="47">
        <v>10</v>
      </c>
      <c r="H35" s="47">
        <v>8</v>
      </c>
      <c r="I35" s="95"/>
    </row>
    <row r="36" s="41" customFormat="1" ht="16" customHeight="1" spans="1:9">
      <c r="A36" s="47"/>
      <c r="B36" s="48"/>
      <c r="C36" s="14" t="s">
        <v>264</v>
      </c>
      <c r="D36" s="144" t="s">
        <v>260</v>
      </c>
      <c r="E36" s="30" t="s">
        <v>260</v>
      </c>
      <c r="F36" s="30" t="s">
        <v>260</v>
      </c>
      <c r="G36" s="47">
        <v>0</v>
      </c>
      <c r="H36" s="47">
        <v>0</v>
      </c>
      <c r="I36" s="95"/>
    </row>
    <row r="37" s="41" customFormat="1" ht="16" customHeight="1" spans="1:9">
      <c r="A37" s="47"/>
      <c r="B37" s="48"/>
      <c r="C37" s="14" t="s">
        <v>265</v>
      </c>
      <c r="D37" s="144" t="s">
        <v>440</v>
      </c>
      <c r="E37" s="30" t="s">
        <v>441</v>
      </c>
      <c r="F37" s="26" t="s">
        <v>123</v>
      </c>
      <c r="G37" s="47">
        <v>5</v>
      </c>
      <c r="H37" s="47">
        <v>4</v>
      </c>
      <c r="I37" s="95"/>
    </row>
    <row r="38" s="41" customFormat="1" ht="26" customHeight="1" spans="1:9">
      <c r="A38" s="47"/>
      <c r="B38" s="48" t="s">
        <v>267</v>
      </c>
      <c r="C38" s="14" t="s">
        <v>268</v>
      </c>
      <c r="D38" s="144" t="s">
        <v>269</v>
      </c>
      <c r="E38" s="30" t="s">
        <v>289</v>
      </c>
      <c r="F38" s="30" t="s">
        <v>289</v>
      </c>
      <c r="G38" s="47">
        <v>10</v>
      </c>
      <c r="H38" s="47">
        <v>10</v>
      </c>
      <c r="I38" s="95"/>
    </row>
    <row r="39" customFormat="1" ht="20" customHeight="1" spans="1:9">
      <c r="A39" s="52" t="s">
        <v>210</v>
      </c>
      <c r="B39" s="52"/>
      <c r="C39" s="52"/>
      <c r="D39" s="52"/>
      <c r="E39" s="52"/>
      <c r="F39" s="52"/>
      <c r="G39" s="52">
        <f>SUM(G15:G38)</f>
        <v>100</v>
      </c>
      <c r="H39" s="52">
        <f>SUM(H15:H38)</f>
        <v>81</v>
      </c>
      <c r="I39" s="94"/>
    </row>
    <row r="40" s="41" customFormat="1" ht="36" customHeight="1" spans="1:9">
      <c r="A40" s="46" t="s">
        <v>211</v>
      </c>
      <c r="B40" s="86" t="s">
        <v>587</v>
      </c>
      <c r="C40" s="87"/>
      <c r="D40" s="87"/>
      <c r="E40" s="87"/>
      <c r="F40" s="87"/>
      <c r="G40" s="87"/>
      <c r="H40" s="87"/>
      <c r="I40" s="96"/>
    </row>
    <row r="41" s="41" customFormat="1" ht="18" customHeight="1" spans="1:8">
      <c r="A41" s="88"/>
      <c r="B41" s="88" t="s">
        <v>272</v>
      </c>
      <c r="C41" s="88" t="s">
        <v>588</v>
      </c>
      <c r="D41" s="89"/>
      <c r="E41" s="88"/>
      <c r="F41" s="88"/>
      <c r="G41" s="88"/>
      <c r="H41" s="88"/>
    </row>
    <row r="42" ht="33" customHeight="1" spans="1:9">
      <c r="A42" s="90" t="s">
        <v>273</v>
      </c>
      <c r="B42" s="90"/>
      <c r="C42" s="90"/>
      <c r="D42" s="90"/>
      <c r="E42" s="90"/>
      <c r="F42" s="90"/>
      <c r="G42" s="90"/>
      <c r="H42" s="90"/>
      <c r="I42" s="90"/>
    </row>
    <row r="43" ht="17" customHeight="1" spans="1:9">
      <c r="A43" s="91" t="s">
        <v>214</v>
      </c>
      <c r="B43" s="91"/>
      <c r="C43" s="91"/>
      <c r="D43" s="91"/>
      <c r="E43" s="91"/>
      <c r="F43" s="91"/>
      <c r="G43" s="91"/>
      <c r="H43" s="91"/>
      <c r="I43" s="91"/>
    </row>
    <row r="44" ht="29" customHeight="1" spans="1:9">
      <c r="A44" s="90" t="s">
        <v>215</v>
      </c>
      <c r="B44" s="90"/>
      <c r="C44" s="90"/>
      <c r="D44" s="90"/>
      <c r="E44" s="90"/>
      <c r="F44" s="90"/>
      <c r="G44" s="90"/>
      <c r="H44" s="90"/>
      <c r="I44" s="90"/>
    </row>
    <row r="45" ht="33" customHeight="1" spans="1:9">
      <c r="A45" s="90" t="s">
        <v>216</v>
      </c>
      <c r="B45" s="90"/>
      <c r="C45" s="90"/>
      <c r="D45" s="90"/>
      <c r="E45" s="90"/>
      <c r="F45" s="90"/>
      <c r="G45" s="90"/>
      <c r="H45" s="90"/>
      <c r="I45" s="90"/>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9:F39"/>
    <mergeCell ref="B40:I40"/>
    <mergeCell ref="A42:I42"/>
    <mergeCell ref="A43:I43"/>
    <mergeCell ref="A44:I44"/>
    <mergeCell ref="A45:I45"/>
    <mergeCell ref="A6:A11"/>
    <mergeCell ref="A12:A13"/>
    <mergeCell ref="A14:A38"/>
    <mergeCell ref="B15:B19"/>
    <mergeCell ref="B20:B26"/>
    <mergeCell ref="B27:B33"/>
    <mergeCell ref="B34:B37"/>
    <mergeCell ref="C15:C17"/>
    <mergeCell ref="C18:C19"/>
    <mergeCell ref="C20:C22"/>
    <mergeCell ref="C23:C26"/>
    <mergeCell ref="C27:C30"/>
  </mergeCells>
  <pageMargins left="0.75" right="0.75" top="1" bottom="1" header="0.5" footer="0.5"/>
  <pageSetup paperSize="9" scale="72"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view="pageBreakPreview" zoomScaleNormal="100" workbookViewId="0">
      <selection activeCell="A3" sqref="$A3:$XFD3"/>
    </sheetView>
  </sheetViews>
  <sheetFormatPr defaultColWidth="9" defaultRowHeight="13.5"/>
  <cols>
    <col min="1" max="1" width="7" customWidth="1"/>
    <col min="2" max="2" width="8.875" customWidth="1"/>
    <col min="3" max="3" width="12" customWidth="1"/>
    <col min="4" max="4" width="27.5" style="43" customWidth="1"/>
    <col min="5" max="5" width="20.25" customWidth="1"/>
    <col min="6" max="6" width="15.5" customWidth="1"/>
    <col min="7" max="8" width="6.875" customWidth="1"/>
    <col min="9" max="9" width="17.75" customWidth="1"/>
    <col min="11" max="11" width="18.875" customWidth="1"/>
    <col min="12" max="12" width="17.8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70</v>
      </c>
      <c r="C4" s="47"/>
      <c r="D4" s="48"/>
      <c r="E4" s="47"/>
      <c r="F4" s="47"/>
      <c r="G4" s="47"/>
      <c r="H4" s="47"/>
      <c r="I4" s="47"/>
    </row>
    <row r="5" s="41" customFormat="1" ht="21" customHeight="1" spans="1:9">
      <c r="A5" s="49" t="s">
        <v>222</v>
      </c>
      <c r="B5" s="47" t="s">
        <v>94</v>
      </c>
      <c r="C5" s="47"/>
      <c r="D5" s="48"/>
      <c r="E5" s="50"/>
      <c r="F5" s="47" t="s">
        <v>223</v>
      </c>
      <c r="G5" s="47" t="s">
        <v>383</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400000</v>
      </c>
      <c r="F7" s="58">
        <f t="shared" si="0"/>
        <v>400000</v>
      </c>
      <c r="G7" s="59">
        <f>F7/(D7+E7)</f>
        <v>1</v>
      </c>
      <c r="H7" s="60"/>
      <c r="I7" s="92"/>
    </row>
    <row r="8" customFormat="1" ht="18" customHeight="1" spans="1:9">
      <c r="A8" s="56"/>
      <c r="B8" s="61" t="s">
        <v>230</v>
      </c>
      <c r="C8" s="61"/>
      <c r="D8" s="57">
        <f t="shared" ref="D8:F8" si="1">D9+D10</f>
        <v>0</v>
      </c>
      <c r="E8" s="58">
        <f t="shared" si="1"/>
        <v>400000</v>
      </c>
      <c r="F8" s="58">
        <f t="shared" si="1"/>
        <v>400000</v>
      </c>
      <c r="G8" s="54" t="s">
        <v>102</v>
      </c>
      <c r="H8" s="55"/>
      <c r="I8" s="85"/>
    </row>
    <row r="9" s="41" customFormat="1" ht="18" customHeight="1" spans="1:9">
      <c r="A9" s="62"/>
      <c r="B9" s="63" t="s">
        <v>231</v>
      </c>
      <c r="C9" s="63"/>
      <c r="D9" s="64"/>
      <c r="E9" s="65">
        <v>400000</v>
      </c>
      <c r="F9" s="66">
        <v>400000</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8" t="s">
        <v>589</v>
      </c>
      <c r="C13" s="48"/>
      <c r="D13" s="48"/>
      <c r="E13" s="48"/>
      <c r="F13" s="48" t="s">
        <v>590</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123</v>
      </c>
      <c r="G15" s="47">
        <v>2</v>
      </c>
      <c r="H15" s="47">
        <v>2</v>
      </c>
      <c r="I15" s="94"/>
    </row>
    <row r="16" customFormat="1" ht="19" customHeight="1" spans="1:9">
      <c r="A16" s="47"/>
      <c r="B16" s="68"/>
      <c r="C16" s="68"/>
      <c r="D16" s="72" t="s">
        <v>121</v>
      </c>
      <c r="E16" s="26" t="s">
        <v>122</v>
      </c>
      <c r="F16" s="26" t="s">
        <v>123</v>
      </c>
      <c r="G16" s="47">
        <v>2</v>
      </c>
      <c r="H16" s="47">
        <v>2</v>
      </c>
      <c r="I16" s="94"/>
    </row>
    <row r="17" customFormat="1" ht="19" customHeight="1" spans="1:9">
      <c r="A17" s="47"/>
      <c r="B17" s="68"/>
      <c r="C17" s="70"/>
      <c r="D17" s="72" t="s">
        <v>124</v>
      </c>
      <c r="E17" s="26" t="s">
        <v>125</v>
      </c>
      <c r="F17" s="26"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19" customHeight="1" spans="1:9">
      <c r="A20" s="47"/>
      <c r="B20" s="69" t="s">
        <v>242</v>
      </c>
      <c r="C20" s="71" t="s">
        <v>243</v>
      </c>
      <c r="D20" s="72" t="s">
        <v>142</v>
      </c>
      <c r="E20" s="77" t="s">
        <v>143</v>
      </c>
      <c r="F20" s="26" t="s">
        <v>123</v>
      </c>
      <c r="G20" s="47">
        <v>2</v>
      </c>
      <c r="H20" s="47">
        <v>2</v>
      </c>
      <c r="I20" s="94"/>
    </row>
    <row r="21" customFormat="1" ht="19" customHeight="1" spans="1:9">
      <c r="A21" s="47"/>
      <c r="B21" s="68"/>
      <c r="C21" s="68"/>
      <c r="D21" s="72" t="s">
        <v>244</v>
      </c>
      <c r="E21" s="77" t="s">
        <v>245</v>
      </c>
      <c r="F21" s="26" t="s">
        <v>123</v>
      </c>
      <c r="G21" s="47">
        <v>2</v>
      </c>
      <c r="H21" s="47">
        <v>2</v>
      </c>
      <c r="I21" s="94"/>
    </row>
    <row r="22" customFormat="1" ht="19" customHeight="1" spans="1:9">
      <c r="A22" s="47"/>
      <c r="B22" s="68"/>
      <c r="C22" s="70"/>
      <c r="D22" s="72" t="s">
        <v>246</v>
      </c>
      <c r="E22" s="77" t="s">
        <v>247</v>
      </c>
      <c r="F22" s="26" t="s">
        <v>123</v>
      </c>
      <c r="G22" s="47">
        <v>1</v>
      </c>
      <c r="H22" s="47">
        <v>1</v>
      </c>
      <c r="I22" s="94"/>
    </row>
    <row r="23" customFormat="1" ht="19" customHeight="1" spans="1:9">
      <c r="A23" s="47"/>
      <c r="B23" s="68"/>
      <c r="C23" s="71" t="s">
        <v>248</v>
      </c>
      <c r="D23" s="72" t="s">
        <v>142</v>
      </c>
      <c r="E23" s="77" t="s">
        <v>143</v>
      </c>
      <c r="F23" s="26" t="s">
        <v>123</v>
      </c>
      <c r="G23" s="47">
        <v>2</v>
      </c>
      <c r="H23" s="47">
        <v>2</v>
      </c>
      <c r="I23" s="94"/>
    </row>
    <row r="24" customFormat="1" ht="19" customHeight="1" spans="1:9">
      <c r="A24" s="47"/>
      <c r="B24" s="68"/>
      <c r="C24" s="68"/>
      <c r="D24" s="72" t="s">
        <v>144</v>
      </c>
      <c r="E24" s="77" t="s">
        <v>145</v>
      </c>
      <c r="F24" s="26" t="s">
        <v>123</v>
      </c>
      <c r="G24" s="47">
        <v>2</v>
      </c>
      <c r="H24" s="47">
        <v>2</v>
      </c>
      <c r="I24" s="94"/>
    </row>
    <row r="25" customFormat="1" ht="19" customHeight="1" spans="1:9">
      <c r="A25" s="47"/>
      <c r="B25" s="68"/>
      <c r="C25" s="68"/>
      <c r="D25" s="72" t="s">
        <v>249</v>
      </c>
      <c r="E25" s="77" t="s">
        <v>245</v>
      </c>
      <c r="F25" s="26" t="s">
        <v>123</v>
      </c>
      <c r="G25" s="47">
        <v>1</v>
      </c>
      <c r="H25" s="47">
        <v>1</v>
      </c>
      <c r="I25" s="94"/>
    </row>
    <row r="26" customFormat="1" ht="19" customHeight="1" spans="1:9">
      <c r="A26" s="47"/>
      <c r="B26" s="68"/>
      <c r="C26" s="70"/>
      <c r="D26" s="72" t="s">
        <v>250</v>
      </c>
      <c r="E26" s="76">
        <v>1</v>
      </c>
      <c r="F26" s="76">
        <v>1</v>
      </c>
      <c r="G26" s="47">
        <v>10</v>
      </c>
      <c r="H26" s="47">
        <v>10</v>
      </c>
      <c r="I26" s="94"/>
    </row>
    <row r="27" s="41" customFormat="1" ht="19" customHeight="1" spans="1:12">
      <c r="A27" s="47"/>
      <c r="B27" s="69" t="s">
        <v>252</v>
      </c>
      <c r="C27" s="15" t="s">
        <v>155</v>
      </c>
      <c r="D27" s="29" t="s">
        <v>591</v>
      </c>
      <c r="E27" s="30" t="s">
        <v>592</v>
      </c>
      <c r="F27" s="30" t="s">
        <v>592</v>
      </c>
      <c r="G27" s="47">
        <v>5</v>
      </c>
      <c r="H27" s="47">
        <v>5</v>
      </c>
      <c r="I27" s="95"/>
      <c r="K27"/>
      <c r="L27"/>
    </row>
    <row r="28" s="41" customFormat="1" ht="19" customHeight="1" spans="1:12">
      <c r="A28" s="47"/>
      <c r="B28" s="62"/>
      <c r="C28" s="15"/>
      <c r="D28" s="29" t="s">
        <v>593</v>
      </c>
      <c r="E28" s="30" t="s">
        <v>594</v>
      </c>
      <c r="F28" s="30" t="s">
        <v>594</v>
      </c>
      <c r="G28" s="47">
        <v>5</v>
      </c>
      <c r="H28" s="47">
        <v>5</v>
      </c>
      <c r="I28" s="95"/>
      <c r="K28"/>
      <c r="L28"/>
    </row>
    <row r="29" s="41" customFormat="1" ht="19" customHeight="1" spans="1:12">
      <c r="A29" s="47"/>
      <c r="B29" s="62"/>
      <c r="C29" s="15" t="s">
        <v>173</v>
      </c>
      <c r="D29" s="29" t="s">
        <v>595</v>
      </c>
      <c r="E29" s="30" t="s">
        <v>596</v>
      </c>
      <c r="F29" s="26" t="s">
        <v>123</v>
      </c>
      <c r="G29" s="47">
        <v>5</v>
      </c>
      <c r="H29" s="47">
        <v>5</v>
      </c>
      <c r="I29" s="95"/>
      <c r="K29"/>
      <c r="L29"/>
    </row>
    <row r="30" s="41" customFormat="1" ht="19" customHeight="1" spans="1:12">
      <c r="A30" s="47"/>
      <c r="B30" s="62"/>
      <c r="C30" s="15"/>
      <c r="D30" s="29" t="s">
        <v>597</v>
      </c>
      <c r="E30" s="30" t="s">
        <v>598</v>
      </c>
      <c r="F30" s="26" t="s">
        <v>123</v>
      </c>
      <c r="G30" s="47">
        <v>5</v>
      </c>
      <c r="H30" s="47">
        <v>5</v>
      </c>
      <c r="I30" s="95"/>
      <c r="K30"/>
      <c r="L30"/>
    </row>
    <row r="31" s="41" customFormat="1" ht="19" customHeight="1" spans="1:12">
      <c r="A31" s="47"/>
      <c r="B31" s="62"/>
      <c r="C31" s="15"/>
      <c r="D31" s="29" t="s">
        <v>599</v>
      </c>
      <c r="E31" s="30" t="s">
        <v>596</v>
      </c>
      <c r="F31" s="26" t="s">
        <v>123</v>
      </c>
      <c r="G31" s="47">
        <v>5</v>
      </c>
      <c r="H31" s="47">
        <v>5</v>
      </c>
      <c r="I31" s="95"/>
      <c r="K31"/>
      <c r="L31"/>
    </row>
    <row r="32" s="41" customFormat="1" ht="19" customHeight="1" spans="1:12">
      <c r="A32" s="47"/>
      <c r="B32" s="62"/>
      <c r="C32" s="15" t="s">
        <v>179</v>
      </c>
      <c r="D32" s="29" t="s">
        <v>600</v>
      </c>
      <c r="E32" s="30" t="s">
        <v>289</v>
      </c>
      <c r="F32" s="30" t="s">
        <v>289</v>
      </c>
      <c r="G32" s="47">
        <v>5</v>
      </c>
      <c r="H32" s="47">
        <v>5</v>
      </c>
      <c r="I32" s="95"/>
      <c r="K32"/>
      <c r="L32"/>
    </row>
    <row r="33" s="41" customFormat="1" ht="19" customHeight="1" spans="1:12">
      <c r="A33" s="47"/>
      <c r="B33" s="62"/>
      <c r="C33" s="15" t="s">
        <v>185</v>
      </c>
      <c r="D33" s="29" t="s">
        <v>256</v>
      </c>
      <c r="E33" s="76">
        <v>1</v>
      </c>
      <c r="F33" s="76">
        <v>1</v>
      </c>
      <c r="G33" s="47">
        <v>5</v>
      </c>
      <c r="H33" s="47">
        <v>5</v>
      </c>
      <c r="I33" s="95"/>
      <c r="K33"/>
      <c r="L33"/>
    </row>
    <row r="34" s="41" customFormat="1" ht="19" customHeight="1" spans="1:12">
      <c r="A34" s="47"/>
      <c r="B34" s="69" t="s">
        <v>258</v>
      </c>
      <c r="C34" s="15" t="s">
        <v>259</v>
      </c>
      <c r="D34" s="29" t="s">
        <v>601</v>
      </c>
      <c r="E34" s="145" t="s">
        <v>602</v>
      </c>
      <c r="F34" s="26" t="s">
        <v>123</v>
      </c>
      <c r="G34" s="47">
        <v>5</v>
      </c>
      <c r="H34" s="47">
        <v>5</v>
      </c>
      <c r="I34" s="95"/>
      <c r="K34"/>
      <c r="L34"/>
    </row>
    <row r="35" s="41" customFormat="1" ht="19" customHeight="1" spans="1:12">
      <c r="A35" s="47"/>
      <c r="B35" s="62"/>
      <c r="C35" s="15" t="s">
        <v>261</v>
      </c>
      <c r="D35" s="29" t="s">
        <v>603</v>
      </c>
      <c r="E35" s="145" t="s">
        <v>604</v>
      </c>
      <c r="F35" s="26" t="s">
        <v>123</v>
      </c>
      <c r="G35" s="47">
        <v>5</v>
      </c>
      <c r="H35" s="47">
        <v>5</v>
      </c>
      <c r="I35" s="95"/>
      <c r="K35"/>
      <c r="L35"/>
    </row>
    <row r="36" s="41" customFormat="1" ht="19" customHeight="1" spans="1:12">
      <c r="A36" s="47"/>
      <c r="B36" s="62"/>
      <c r="C36" s="15" t="s">
        <v>264</v>
      </c>
      <c r="D36" s="29" t="s">
        <v>605</v>
      </c>
      <c r="E36" s="145" t="s">
        <v>602</v>
      </c>
      <c r="F36" s="26" t="s">
        <v>123</v>
      </c>
      <c r="G36" s="47">
        <v>5</v>
      </c>
      <c r="H36" s="47">
        <v>5</v>
      </c>
      <c r="I36" s="95"/>
      <c r="K36"/>
      <c r="L36"/>
    </row>
    <row r="37" s="41" customFormat="1" ht="30" customHeight="1" spans="1:12">
      <c r="A37" s="47"/>
      <c r="B37" s="62"/>
      <c r="C37" s="15" t="s">
        <v>265</v>
      </c>
      <c r="D37" s="29" t="s">
        <v>606</v>
      </c>
      <c r="E37" s="145" t="s">
        <v>602</v>
      </c>
      <c r="F37" s="26" t="s">
        <v>123</v>
      </c>
      <c r="G37" s="47">
        <v>5</v>
      </c>
      <c r="H37" s="47">
        <v>5</v>
      </c>
      <c r="I37" s="95"/>
      <c r="K37"/>
      <c r="L37"/>
    </row>
    <row r="38" s="41" customFormat="1" ht="19" customHeight="1" spans="1:12">
      <c r="A38" s="47"/>
      <c r="B38" s="69" t="s">
        <v>267</v>
      </c>
      <c r="C38" s="15" t="s">
        <v>268</v>
      </c>
      <c r="D38" s="29" t="s">
        <v>607</v>
      </c>
      <c r="E38" s="30" t="s">
        <v>301</v>
      </c>
      <c r="F38" s="30" t="s">
        <v>301</v>
      </c>
      <c r="G38" s="47">
        <v>5</v>
      </c>
      <c r="H38" s="47">
        <v>5</v>
      </c>
      <c r="I38" s="95"/>
      <c r="K38"/>
      <c r="L38"/>
    </row>
    <row r="39" s="41" customFormat="1" ht="19" customHeight="1" spans="1:12">
      <c r="A39" s="47"/>
      <c r="B39" s="67"/>
      <c r="C39" s="15"/>
      <c r="D39" s="29" t="s">
        <v>608</v>
      </c>
      <c r="E39" s="30" t="s">
        <v>301</v>
      </c>
      <c r="F39" s="30" t="s">
        <v>301</v>
      </c>
      <c r="G39" s="47">
        <v>10</v>
      </c>
      <c r="H39" s="47">
        <v>10</v>
      </c>
      <c r="I39" s="95"/>
      <c r="K39"/>
      <c r="L39"/>
    </row>
    <row r="40" customFormat="1" ht="16" customHeight="1" spans="1:9">
      <c r="A40" s="54" t="s">
        <v>210</v>
      </c>
      <c r="B40" s="55"/>
      <c r="C40" s="55"/>
      <c r="D40" s="55"/>
      <c r="E40" s="55"/>
      <c r="F40" s="85"/>
      <c r="G40" s="52">
        <f>SUM(G15:G39)</f>
        <v>100</v>
      </c>
      <c r="H40" s="52">
        <f>SUM(H15:H39)</f>
        <v>100</v>
      </c>
      <c r="I40" s="94"/>
    </row>
    <row r="41" s="41" customFormat="1" ht="36" customHeight="1" spans="1:9">
      <c r="A41" s="46" t="s">
        <v>211</v>
      </c>
      <c r="B41" s="86" t="s">
        <v>381</v>
      </c>
      <c r="C41" s="87"/>
      <c r="D41" s="87"/>
      <c r="E41" s="87"/>
      <c r="F41" s="87"/>
      <c r="G41" s="87"/>
      <c r="H41" s="87"/>
      <c r="I41" s="96"/>
    </row>
    <row r="42" s="41" customFormat="1" ht="18" customHeight="1" spans="1:8">
      <c r="A42" s="88"/>
      <c r="B42" s="88" t="s">
        <v>272</v>
      </c>
      <c r="C42" s="88" t="s">
        <v>393</v>
      </c>
      <c r="D42" s="89"/>
      <c r="E42" s="88"/>
      <c r="F42" s="88"/>
      <c r="G42" s="88"/>
      <c r="H42" s="88"/>
    </row>
    <row r="43" customFormat="1" ht="33" customHeight="1" spans="1:9">
      <c r="A43" s="90" t="s">
        <v>273</v>
      </c>
      <c r="B43" s="90"/>
      <c r="C43" s="90"/>
      <c r="D43" s="90"/>
      <c r="E43" s="90"/>
      <c r="F43" s="90"/>
      <c r="G43" s="90"/>
      <c r="H43" s="90"/>
      <c r="I43" s="90"/>
    </row>
    <row r="44" customFormat="1" ht="17" customHeight="1" spans="1:9">
      <c r="A44" s="91" t="s">
        <v>214</v>
      </c>
      <c r="B44" s="91"/>
      <c r="C44" s="91"/>
      <c r="D44" s="91"/>
      <c r="E44" s="91"/>
      <c r="F44" s="91"/>
      <c r="G44" s="91"/>
      <c r="H44" s="91"/>
      <c r="I44" s="91"/>
    </row>
    <row r="45" customFormat="1" ht="29" customHeight="1" spans="1:9">
      <c r="A45" s="90" t="s">
        <v>215</v>
      </c>
      <c r="B45" s="90"/>
      <c r="C45" s="90"/>
      <c r="D45" s="90"/>
      <c r="E45" s="90"/>
      <c r="F45" s="90"/>
      <c r="G45" s="90"/>
      <c r="H45" s="90"/>
      <c r="I45" s="90"/>
    </row>
    <row r="46" customFormat="1" ht="33" customHeight="1" spans="1:9">
      <c r="A46" s="90" t="s">
        <v>216</v>
      </c>
      <c r="B46" s="90"/>
      <c r="C46" s="90"/>
      <c r="D46" s="90"/>
      <c r="E46" s="90"/>
      <c r="F46" s="90"/>
      <c r="G46" s="90"/>
      <c r="H46" s="90"/>
      <c r="I46" s="90"/>
    </row>
  </sheetData>
  <mergeCells count="41">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40:F40"/>
    <mergeCell ref="B41:I41"/>
    <mergeCell ref="A43:I43"/>
    <mergeCell ref="A44:I44"/>
    <mergeCell ref="A45:I45"/>
    <mergeCell ref="A46:I46"/>
    <mergeCell ref="A6:A11"/>
    <mergeCell ref="A12:A13"/>
    <mergeCell ref="A14:A39"/>
    <mergeCell ref="B15:B19"/>
    <mergeCell ref="B20:B26"/>
    <mergeCell ref="B27:B33"/>
    <mergeCell ref="B34:B37"/>
    <mergeCell ref="B38:B39"/>
    <mergeCell ref="C15:C17"/>
    <mergeCell ref="C18:C19"/>
    <mergeCell ref="C20:C22"/>
    <mergeCell ref="C23:C26"/>
    <mergeCell ref="C27:C28"/>
    <mergeCell ref="C29:C31"/>
    <mergeCell ref="C38:C39"/>
  </mergeCells>
  <pageMargins left="0.75" right="0.75" top="1" bottom="1" header="0.5" footer="0.5"/>
  <pageSetup paperSize="9" scale="6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view="pageBreakPreview" zoomScaleNormal="100" workbookViewId="0">
      <selection activeCell="A3" sqref="$A3:$XFD3"/>
    </sheetView>
  </sheetViews>
  <sheetFormatPr defaultColWidth="9" defaultRowHeight="13.5"/>
  <cols>
    <col min="1" max="1" width="7" style="98" customWidth="1"/>
    <col min="2" max="2" width="9.375" style="98" customWidth="1"/>
    <col min="3" max="3" width="13.125" style="98" customWidth="1"/>
    <col min="4" max="4" width="20.5" style="99" customWidth="1"/>
    <col min="5" max="5" width="19.125" style="98" customWidth="1"/>
    <col min="6" max="6" width="13.5" style="98" customWidth="1"/>
    <col min="7" max="8" width="6.875" style="98" customWidth="1"/>
    <col min="9" max="9" width="15.75" style="98" customWidth="1"/>
    <col min="10" max="11" width="9" style="98"/>
    <col min="12" max="12" width="18.5" style="98" customWidth="1"/>
    <col min="13" max="13" width="16.25" style="98" customWidth="1"/>
    <col min="14" max="16384" width="9" style="98"/>
  </cols>
  <sheetData>
    <row r="1" customFormat="1" ht="20.25" spans="1:13">
      <c r="A1" s="100" t="s">
        <v>217</v>
      </c>
      <c r="B1" s="100"/>
      <c r="C1" s="100"/>
      <c r="D1" s="100"/>
      <c r="E1" s="100"/>
      <c r="F1" s="100"/>
      <c r="G1" s="100"/>
      <c r="H1" s="100"/>
      <c r="I1" s="100"/>
      <c r="J1" s="98"/>
      <c r="K1" s="98"/>
      <c r="L1" s="98"/>
      <c r="M1" s="98"/>
    </row>
    <row r="2" customFormat="1" spans="1:13">
      <c r="A2" s="101"/>
      <c r="B2" s="101"/>
      <c r="C2" s="101"/>
      <c r="D2" s="99"/>
      <c r="E2" s="101" t="s">
        <v>218</v>
      </c>
      <c r="F2" s="101"/>
      <c r="G2" s="101"/>
      <c r="H2" s="101"/>
      <c r="I2" s="98"/>
      <c r="J2" s="98"/>
      <c r="K2" s="98"/>
      <c r="L2" s="98"/>
      <c r="M2" s="98"/>
    </row>
    <row r="3" s="1" customFormat="1" spans="1:9">
      <c r="A3" s="9" t="s">
        <v>219</v>
      </c>
      <c r="B3" s="9"/>
      <c r="C3" s="9" t="s">
        <v>94</v>
      </c>
      <c r="D3" s="10"/>
      <c r="E3" s="9"/>
      <c r="F3" s="9"/>
      <c r="G3" s="9"/>
      <c r="H3" s="9" t="s">
        <v>220</v>
      </c>
      <c r="I3" s="37">
        <v>45181</v>
      </c>
    </row>
    <row r="4" s="1" customFormat="1" ht="21" customHeight="1" spans="1:9">
      <c r="A4" s="102" t="s">
        <v>221</v>
      </c>
      <c r="B4" s="103" t="s">
        <v>72</v>
      </c>
      <c r="C4" s="103"/>
      <c r="D4" s="104"/>
      <c r="E4" s="103"/>
      <c r="F4" s="103"/>
      <c r="G4" s="103"/>
      <c r="H4" s="103"/>
      <c r="I4" s="103"/>
    </row>
    <row r="5" s="1" customFormat="1" ht="21" customHeight="1" spans="1:9">
      <c r="A5" s="105" t="s">
        <v>222</v>
      </c>
      <c r="B5" s="103"/>
      <c r="C5" s="103"/>
      <c r="D5" s="104"/>
      <c r="E5" s="106"/>
      <c r="F5" s="103" t="s">
        <v>223</v>
      </c>
      <c r="G5" s="103"/>
      <c r="H5" s="103"/>
      <c r="I5" s="103"/>
    </row>
    <row r="6" s="97" customFormat="1" ht="24" customHeight="1" spans="1:9">
      <c r="A6" s="107" t="s">
        <v>224</v>
      </c>
      <c r="B6" s="108" t="s">
        <v>96</v>
      </c>
      <c r="C6" s="108"/>
      <c r="D6" s="109" t="s">
        <v>225</v>
      </c>
      <c r="E6" s="110" t="s">
        <v>226</v>
      </c>
      <c r="F6" s="109" t="s">
        <v>227</v>
      </c>
      <c r="G6" s="110" t="s">
        <v>228</v>
      </c>
      <c r="H6" s="111"/>
      <c r="I6" s="134"/>
    </row>
    <row r="7" customFormat="1" ht="18" customHeight="1" spans="1:13">
      <c r="A7" s="112"/>
      <c r="B7" s="108" t="s">
        <v>229</v>
      </c>
      <c r="C7" s="108"/>
      <c r="D7" s="113">
        <f t="shared" ref="D7:F7" si="0">D8+D11</f>
        <v>0</v>
      </c>
      <c r="E7" s="114">
        <f t="shared" si="0"/>
        <v>500000</v>
      </c>
      <c r="F7" s="114">
        <f t="shared" si="0"/>
        <v>375055.15</v>
      </c>
      <c r="G7" s="115">
        <f>F7/(D7+E7)</f>
        <v>0.7501103</v>
      </c>
      <c r="H7" s="116"/>
      <c r="I7" s="139"/>
      <c r="J7" s="98"/>
      <c r="K7" s="98"/>
      <c r="L7" s="98"/>
      <c r="M7" s="98"/>
    </row>
    <row r="8" customFormat="1" ht="18" customHeight="1" spans="1:13">
      <c r="A8" s="112"/>
      <c r="B8" s="117" t="s">
        <v>230</v>
      </c>
      <c r="C8" s="117"/>
      <c r="D8" s="113">
        <f t="shared" ref="D8:F8" si="1">D9+D10</f>
        <v>0</v>
      </c>
      <c r="E8" s="114">
        <f t="shared" si="1"/>
        <v>500000</v>
      </c>
      <c r="F8" s="114">
        <f t="shared" si="1"/>
        <v>375055.15</v>
      </c>
      <c r="G8" s="110" t="s">
        <v>102</v>
      </c>
      <c r="H8" s="111"/>
      <c r="I8" s="134"/>
      <c r="J8" s="98"/>
      <c r="K8" s="98"/>
      <c r="L8" s="98"/>
      <c r="M8" s="98"/>
    </row>
    <row r="9" s="1" customFormat="1" ht="18" customHeight="1" spans="1:9">
      <c r="A9" s="93"/>
      <c r="B9" s="118" t="s">
        <v>231</v>
      </c>
      <c r="C9" s="118"/>
      <c r="D9" s="119"/>
      <c r="E9" s="120">
        <v>500000</v>
      </c>
      <c r="F9" s="121">
        <v>375055.15</v>
      </c>
      <c r="G9" s="110" t="s">
        <v>102</v>
      </c>
      <c r="H9" s="111"/>
      <c r="I9" s="134"/>
    </row>
    <row r="10" s="1" customFormat="1" ht="18" customHeight="1" spans="1:9">
      <c r="A10" s="93"/>
      <c r="B10" s="118" t="s">
        <v>232</v>
      </c>
      <c r="C10" s="118"/>
      <c r="D10" s="119"/>
      <c r="E10" s="120"/>
      <c r="F10" s="121"/>
      <c r="G10" s="110" t="s">
        <v>102</v>
      </c>
      <c r="H10" s="111"/>
      <c r="I10" s="134"/>
    </row>
    <row r="11" s="1" customFormat="1" ht="18" customHeight="1" spans="1:9">
      <c r="A11" s="122"/>
      <c r="B11" s="118" t="s">
        <v>104</v>
      </c>
      <c r="C11" s="118"/>
      <c r="D11" s="119"/>
      <c r="E11" s="120"/>
      <c r="F11" s="121"/>
      <c r="G11" s="110" t="s">
        <v>102</v>
      </c>
      <c r="H11" s="111"/>
      <c r="I11" s="134"/>
    </row>
    <row r="12" customFormat="1" ht="18" customHeight="1" spans="1:13">
      <c r="A12" s="107" t="s">
        <v>105</v>
      </c>
      <c r="B12" s="108" t="s">
        <v>106</v>
      </c>
      <c r="C12" s="108"/>
      <c r="D12" s="109"/>
      <c r="E12" s="108"/>
      <c r="F12" s="108" t="s">
        <v>107</v>
      </c>
      <c r="G12" s="108"/>
      <c r="H12" s="108"/>
      <c r="I12" s="108"/>
      <c r="J12" s="98"/>
      <c r="K12" s="98"/>
      <c r="L12" s="98"/>
      <c r="M12" s="98"/>
    </row>
    <row r="13" s="1" customFormat="1" ht="46" customHeight="1" spans="1:9">
      <c r="A13" s="93"/>
      <c r="B13" s="104" t="s">
        <v>609</v>
      </c>
      <c r="C13" s="104"/>
      <c r="D13" s="104"/>
      <c r="E13" s="104"/>
      <c r="F13" s="153" t="s">
        <v>610</v>
      </c>
      <c r="G13" s="154"/>
      <c r="H13" s="154"/>
      <c r="I13" s="156"/>
    </row>
    <row r="14" customFormat="1" ht="33" customHeight="1" spans="1:13">
      <c r="A14" s="103" t="s">
        <v>110</v>
      </c>
      <c r="B14" s="123" t="s">
        <v>111</v>
      </c>
      <c r="C14" s="123" t="s">
        <v>112</v>
      </c>
      <c r="D14" s="124" t="s">
        <v>113</v>
      </c>
      <c r="E14" s="125" t="s">
        <v>114</v>
      </c>
      <c r="F14" s="123" t="s">
        <v>115</v>
      </c>
      <c r="G14" s="123" t="s">
        <v>116</v>
      </c>
      <c r="H14" s="123" t="s">
        <v>117</v>
      </c>
      <c r="I14" s="93" t="s">
        <v>118</v>
      </c>
      <c r="J14" s="98"/>
      <c r="K14" s="98"/>
      <c r="L14" s="98"/>
      <c r="M14" s="98"/>
    </row>
    <row r="15" s="98" customFormat="1" ht="19" customHeight="1" spans="1:9">
      <c r="A15" s="103"/>
      <c r="B15" s="124" t="s">
        <v>235</v>
      </c>
      <c r="C15" s="126" t="s">
        <v>236</v>
      </c>
      <c r="D15" s="127" t="s">
        <v>237</v>
      </c>
      <c r="E15" s="128" t="s">
        <v>238</v>
      </c>
      <c r="F15" s="103" t="s">
        <v>518</v>
      </c>
      <c r="G15" s="103">
        <v>2</v>
      </c>
      <c r="H15" s="103">
        <v>2</v>
      </c>
      <c r="I15" s="140"/>
    </row>
    <row r="16" s="98" customFormat="1" ht="19" customHeight="1" spans="1:9">
      <c r="A16" s="103"/>
      <c r="B16" s="123"/>
      <c r="C16" s="123"/>
      <c r="D16" s="127" t="s">
        <v>121</v>
      </c>
      <c r="E16" s="128" t="s">
        <v>122</v>
      </c>
      <c r="F16" s="103" t="s">
        <v>518</v>
      </c>
      <c r="G16" s="103">
        <v>2</v>
      </c>
      <c r="H16" s="103">
        <v>2</v>
      </c>
      <c r="I16" s="140"/>
    </row>
    <row r="17" s="98" customFormat="1" ht="19" customHeight="1" spans="1:9">
      <c r="A17" s="103"/>
      <c r="B17" s="123"/>
      <c r="C17" s="125"/>
      <c r="D17" s="127" t="s">
        <v>124</v>
      </c>
      <c r="E17" s="128" t="s">
        <v>125</v>
      </c>
      <c r="F17" s="103" t="s">
        <v>518</v>
      </c>
      <c r="G17" s="103">
        <v>2</v>
      </c>
      <c r="H17" s="103">
        <v>2</v>
      </c>
      <c r="I17" s="140"/>
    </row>
    <row r="18" s="98" customFormat="1" ht="19" customHeight="1" spans="1:9">
      <c r="A18" s="103"/>
      <c r="B18" s="123"/>
      <c r="C18" s="126" t="s">
        <v>239</v>
      </c>
      <c r="D18" s="127" t="s">
        <v>240</v>
      </c>
      <c r="E18" s="129">
        <v>1</v>
      </c>
      <c r="F18" s="129">
        <v>1</v>
      </c>
      <c r="G18" s="103">
        <v>2</v>
      </c>
      <c r="H18" s="103">
        <v>2</v>
      </c>
      <c r="I18" s="140"/>
    </row>
    <row r="19" s="98" customFormat="1" ht="19" customHeight="1" spans="1:9">
      <c r="A19" s="103"/>
      <c r="B19" s="123"/>
      <c r="C19" s="125"/>
      <c r="D19" s="127" t="s">
        <v>241</v>
      </c>
      <c r="E19" s="130">
        <v>1</v>
      </c>
      <c r="F19" s="129">
        <v>1</v>
      </c>
      <c r="G19" s="103">
        <v>2</v>
      </c>
      <c r="H19" s="103">
        <v>2</v>
      </c>
      <c r="I19" s="140"/>
    </row>
    <row r="20" s="98" customFormat="1" ht="19" customHeight="1" spans="1:9">
      <c r="A20" s="103"/>
      <c r="B20" s="124" t="s">
        <v>242</v>
      </c>
      <c r="C20" s="126" t="s">
        <v>243</v>
      </c>
      <c r="D20" s="127" t="s">
        <v>142</v>
      </c>
      <c r="E20" s="131" t="s">
        <v>143</v>
      </c>
      <c r="F20" s="103" t="s">
        <v>518</v>
      </c>
      <c r="G20" s="103">
        <v>2</v>
      </c>
      <c r="H20" s="103">
        <v>2</v>
      </c>
      <c r="I20" s="140"/>
    </row>
    <row r="21" s="98" customFormat="1" ht="19" customHeight="1" spans="1:9">
      <c r="A21" s="103"/>
      <c r="B21" s="123"/>
      <c r="C21" s="123"/>
      <c r="D21" s="127" t="s">
        <v>244</v>
      </c>
      <c r="E21" s="131" t="s">
        <v>245</v>
      </c>
      <c r="F21" s="103" t="s">
        <v>518</v>
      </c>
      <c r="G21" s="103">
        <v>2</v>
      </c>
      <c r="H21" s="103">
        <v>2</v>
      </c>
      <c r="I21" s="140"/>
    </row>
    <row r="22" s="98" customFormat="1" ht="19" customHeight="1" spans="1:9">
      <c r="A22" s="103"/>
      <c r="B22" s="123"/>
      <c r="C22" s="125"/>
      <c r="D22" s="127" t="s">
        <v>246</v>
      </c>
      <c r="E22" s="131" t="s">
        <v>247</v>
      </c>
      <c r="F22" s="103" t="s">
        <v>518</v>
      </c>
      <c r="G22" s="103">
        <v>1</v>
      </c>
      <c r="H22" s="103">
        <v>1</v>
      </c>
      <c r="I22" s="140"/>
    </row>
    <row r="23" s="98" customFormat="1" ht="19" customHeight="1" spans="1:9">
      <c r="A23" s="103"/>
      <c r="B23" s="123"/>
      <c r="C23" s="126" t="s">
        <v>248</v>
      </c>
      <c r="D23" s="127" t="s">
        <v>142</v>
      </c>
      <c r="E23" s="131" t="s">
        <v>143</v>
      </c>
      <c r="F23" s="103" t="s">
        <v>518</v>
      </c>
      <c r="G23" s="103">
        <v>2</v>
      </c>
      <c r="H23" s="103">
        <v>2</v>
      </c>
      <c r="I23" s="140"/>
    </row>
    <row r="24" s="98" customFormat="1" ht="19" customHeight="1" spans="1:9">
      <c r="A24" s="103"/>
      <c r="B24" s="123"/>
      <c r="C24" s="123"/>
      <c r="D24" s="127" t="s">
        <v>144</v>
      </c>
      <c r="E24" s="131" t="s">
        <v>145</v>
      </c>
      <c r="F24" s="103" t="s">
        <v>518</v>
      </c>
      <c r="G24" s="103">
        <v>2</v>
      </c>
      <c r="H24" s="103">
        <v>2</v>
      </c>
      <c r="I24" s="140"/>
    </row>
    <row r="25" s="98" customFormat="1" ht="19" customHeight="1" spans="1:9">
      <c r="A25" s="103"/>
      <c r="B25" s="123"/>
      <c r="C25" s="123"/>
      <c r="D25" s="127" t="s">
        <v>249</v>
      </c>
      <c r="E25" s="131" t="s">
        <v>245</v>
      </c>
      <c r="F25" s="103" t="s">
        <v>518</v>
      </c>
      <c r="G25" s="103">
        <v>1</v>
      </c>
      <c r="H25" s="103">
        <v>1</v>
      </c>
      <c r="I25" s="140"/>
    </row>
    <row r="26" s="98" customFormat="1" ht="30" customHeight="1" spans="1:9">
      <c r="A26" s="103"/>
      <c r="B26" s="123"/>
      <c r="C26" s="125"/>
      <c r="D26" s="127" t="s">
        <v>250</v>
      </c>
      <c r="E26" s="130">
        <v>1</v>
      </c>
      <c r="F26" s="155">
        <f>G7</f>
        <v>0.7501103</v>
      </c>
      <c r="G26" s="103">
        <v>10</v>
      </c>
      <c r="H26" s="103">
        <v>7.15</v>
      </c>
      <c r="I26" s="127" t="s">
        <v>372</v>
      </c>
    </row>
    <row r="27" s="1" customFormat="1" ht="19" customHeight="1" spans="1:13">
      <c r="A27" s="103"/>
      <c r="B27" s="124" t="s">
        <v>252</v>
      </c>
      <c r="C27" s="15" t="s">
        <v>155</v>
      </c>
      <c r="D27" s="29" t="s">
        <v>611</v>
      </c>
      <c r="E27" s="30" t="s">
        <v>594</v>
      </c>
      <c r="F27" s="103">
        <v>10</v>
      </c>
      <c r="G27" s="103">
        <v>10</v>
      </c>
      <c r="H27" s="103">
        <v>10</v>
      </c>
      <c r="I27" s="141"/>
      <c r="K27" s="98"/>
      <c r="L27" s="98"/>
      <c r="M27" s="98"/>
    </row>
    <row r="28" s="1" customFormat="1" ht="19" customHeight="1" spans="1:13">
      <c r="A28" s="103"/>
      <c r="B28" s="93"/>
      <c r="C28" s="15" t="s">
        <v>173</v>
      </c>
      <c r="D28" s="29" t="s">
        <v>597</v>
      </c>
      <c r="E28" s="30" t="s">
        <v>598</v>
      </c>
      <c r="F28" s="103" t="s">
        <v>518</v>
      </c>
      <c r="G28" s="103">
        <v>5</v>
      </c>
      <c r="H28" s="103">
        <v>5</v>
      </c>
      <c r="I28" s="141"/>
      <c r="K28" s="98"/>
      <c r="L28" s="98"/>
      <c r="M28" s="98"/>
    </row>
    <row r="29" s="1" customFormat="1" ht="19" customHeight="1" spans="1:13">
      <c r="A29" s="103"/>
      <c r="B29" s="93"/>
      <c r="C29" s="15"/>
      <c r="D29" s="29" t="s">
        <v>595</v>
      </c>
      <c r="E29" s="30" t="s">
        <v>596</v>
      </c>
      <c r="F29" s="103" t="s">
        <v>518</v>
      </c>
      <c r="G29" s="103">
        <v>5</v>
      </c>
      <c r="H29" s="103">
        <v>5</v>
      </c>
      <c r="I29" s="141"/>
      <c r="K29" s="98"/>
      <c r="L29" s="98"/>
      <c r="M29" s="98"/>
    </row>
    <row r="30" s="1" customFormat="1" ht="19" customHeight="1" spans="1:13">
      <c r="A30" s="103"/>
      <c r="B30" s="93"/>
      <c r="C30" s="15"/>
      <c r="D30" s="29" t="s">
        <v>599</v>
      </c>
      <c r="E30" s="30" t="s">
        <v>596</v>
      </c>
      <c r="F30" s="103" t="s">
        <v>518</v>
      </c>
      <c r="G30" s="103">
        <v>5</v>
      </c>
      <c r="H30" s="103">
        <v>5</v>
      </c>
      <c r="I30" s="141"/>
      <c r="K30" s="98"/>
      <c r="L30" s="98"/>
      <c r="M30" s="98"/>
    </row>
    <row r="31" s="1" customFormat="1" ht="19" customHeight="1" spans="1:13">
      <c r="A31" s="103"/>
      <c r="B31" s="93"/>
      <c r="C31" s="15" t="s">
        <v>179</v>
      </c>
      <c r="D31" s="29" t="s">
        <v>612</v>
      </c>
      <c r="E31" s="30" t="s">
        <v>289</v>
      </c>
      <c r="F31" s="129">
        <v>1</v>
      </c>
      <c r="G31" s="103">
        <v>5</v>
      </c>
      <c r="H31" s="103">
        <v>5</v>
      </c>
      <c r="I31" s="141"/>
      <c r="K31" s="98"/>
      <c r="L31" s="98"/>
      <c r="M31" s="98"/>
    </row>
    <row r="32" s="1" customFormat="1" ht="19" customHeight="1" spans="1:13">
      <c r="A32" s="103"/>
      <c r="B32" s="93"/>
      <c r="C32" s="15" t="s">
        <v>185</v>
      </c>
      <c r="D32" s="29" t="s">
        <v>256</v>
      </c>
      <c r="E32" s="130">
        <v>1</v>
      </c>
      <c r="F32" s="129">
        <v>1</v>
      </c>
      <c r="G32" s="103">
        <v>5</v>
      </c>
      <c r="H32" s="103">
        <v>5</v>
      </c>
      <c r="I32" s="141"/>
      <c r="K32" s="98"/>
      <c r="L32" s="98"/>
      <c r="M32" s="98"/>
    </row>
    <row r="33" s="1" customFormat="1" ht="19" customHeight="1" spans="1:13">
      <c r="A33" s="103"/>
      <c r="B33" s="124" t="s">
        <v>258</v>
      </c>
      <c r="C33" s="15" t="s">
        <v>259</v>
      </c>
      <c r="D33" s="29" t="s">
        <v>601</v>
      </c>
      <c r="E33" s="145" t="s">
        <v>602</v>
      </c>
      <c r="F33" s="103" t="s">
        <v>518</v>
      </c>
      <c r="G33" s="103">
        <v>10</v>
      </c>
      <c r="H33" s="103">
        <v>10</v>
      </c>
      <c r="I33" s="141"/>
      <c r="K33" s="98"/>
      <c r="L33" s="98"/>
      <c r="M33" s="98"/>
    </row>
    <row r="34" s="1" customFormat="1" ht="19" customHeight="1" spans="1:13">
      <c r="A34" s="103"/>
      <c r="B34" s="93"/>
      <c r="C34" s="15" t="s">
        <v>261</v>
      </c>
      <c r="D34" s="29" t="s">
        <v>613</v>
      </c>
      <c r="E34" s="145" t="s">
        <v>614</v>
      </c>
      <c r="F34" s="103" t="s">
        <v>518</v>
      </c>
      <c r="G34" s="103">
        <v>5</v>
      </c>
      <c r="H34" s="103">
        <v>5</v>
      </c>
      <c r="I34" s="141"/>
      <c r="K34" s="98"/>
      <c r="L34" s="98"/>
      <c r="M34" s="98"/>
    </row>
    <row r="35" s="1" customFormat="1" ht="19" customHeight="1" spans="1:13">
      <c r="A35" s="103"/>
      <c r="B35" s="93"/>
      <c r="C35" s="15" t="s">
        <v>264</v>
      </c>
      <c r="D35" s="29" t="s">
        <v>605</v>
      </c>
      <c r="E35" s="145" t="s">
        <v>602</v>
      </c>
      <c r="F35" s="103" t="s">
        <v>518</v>
      </c>
      <c r="G35" s="103">
        <v>5</v>
      </c>
      <c r="H35" s="103">
        <v>5</v>
      </c>
      <c r="I35" s="141"/>
      <c r="K35" s="98"/>
      <c r="L35" s="98"/>
      <c r="M35" s="98"/>
    </row>
    <row r="36" s="1" customFormat="1" ht="30" customHeight="1" spans="1:13">
      <c r="A36" s="103"/>
      <c r="B36" s="93"/>
      <c r="C36" s="15" t="s">
        <v>265</v>
      </c>
      <c r="D36" s="29" t="s">
        <v>606</v>
      </c>
      <c r="E36" s="145" t="s">
        <v>602</v>
      </c>
      <c r="F36" s="103" t="s">
        <v>518</v>
      </c>
      <c r="G36" s="103">
        <v>5</v>
      </c>
      <c r="H36" s="103">
        <v>5</v>
      </c>
      <c r="I36" s="141"/>
      <c r="K36" s="98"/>
      <c r="L36" s="98"/>
      <c r="M36" s="98"/>
    </row>
    <row r="37" s="1" customFormat="1" ht="19" customHeight="1" spans="1:13">
      <c r="A37" s="103"/>
      <c r="B37" s="124" t="s">
        <v>267</v>
      </c>
      <c r="C37" s="15" t="s">
        <v>268</v>
      </c>
      <c r="D37" s="29" t="s">
        <v>608</v>
      </c>
      <c r="E37" s="30" t="s">
        <v>301</v>
      </c>
      <c r="F37" s="129">
        <v>1</v>
      </c>
      <c r="G37" s="103">
        <v>5</v>
      </c>
      <c r="H37" s="103">
        <v>5</v>
      </c>
      <c r="I37" s="141"/>
      <c r="K37" s="98"/>
      <c r="L37" s="98"/>
      <c r="M37" s="98"/>
    </row>
    <row r="38" s="1" customFormat="1" ht="19" customHeight="1" spans="1:13">
      <c r="A38" s="103"/>
      <c r="B38" s="122"/>
      <c r="C38" s="15"/>
      <c r="D38" s="29" t="s">
        <v>269</v>
      </c>
      <c r="E38" s="30" t="s">
        <v>301</v>
      </c>
      <c r="F38" s="129">
        <v>1</v>
      </c>
      <c r="G38" s="103">
        <v>5</v>
      </c>
      <c r="H38" s="103">
        <v>5</v>
      </c>
      <c r="I38" s="141"/>
      <c r="K38" s="98"/>
      <c r="L38" s="98"/>
      <c r="M38" s="98"/>
    </row>
    <row r="39" s="41" customFormat="1" ht="16" customHeight="1" spans="1:13">
      <c r="A39" s="110" t="s">
        <v>210</v>
      </c>
      <c r="B39" s="111"/>
      <c r="C39" s="111"/>
      <c r="D39" s="111"/>
      <c r="E39" s="111"/>
      <c r="F39" s="134"/>
      <c r="G39" s="108">
        <f>SUM(G15:G38)</f>
        <v>100</v>
      </c>
      <c r="H39" s="108">
        <f>SUM(H15:H38)</f>
        <v>97.15</v>
      </c>
      <c r="I39" s="140"/>
      <c r="J39" s="98"/>
      <c r="K39" s="98"/>
      <c r="L39" s="98"/>
      <c r="M39" s="98"/>
    </row>
    <row r="40" s="1" customFormat="1" ht="36" customHeight="1" spans="1:9">
      <c r="A40" s="102" t="s">
        <v>211</v>
      </c>
      <c r="B40" s="135" t="s">
        <v>381</v>
      </c>
      <c r="C40" s="136"/>
      <c r="D40" s="136"/>
      <c r="E40" s="136"/>
      <c r="F40" s="136"/>
      <c r="G40" s="136"/>
      <c r="H40" s="136"/>
      <c r="I40" s="142"/>
    </row>
    <row r="41" s="1" customFormat="1" ht="18" customHeight="1" spans="1:8">
      <c r="A41" s="9"/>
      <c r="B41" s="9" t="s">
        <v>272</v>
      </c>
      <c r="C41" s="9" t="s">
        <v>382</v>
      </c>
      <c r="D41" s="10"/>
      <c r="E41" s="9"/>
      <c r="F41" s="9"/>
      <c r="G41" s="9"/>
      <c r="H41" s="9"/>
    </row>
    <row r="42" s="98" customFormat="1" ht="33" customHeight="1" spans="1:9">
      <c r="A42" s="137" t="s">
        <v>273</v>
      </c>
      <c r="B42" s="137"/>
      <c r="C42" s="137"/>
      <c r="D42" s="137"/>
      <c r="E42" s="137"/>
      <c r="F42" s="137"/>
      <c r="G42" s="137"/>
      <c r="H42" s="137"/>
      <c r="I42" s="137"/>
    </row>
    <row r="43" s="98" customFormat="1" ht="17" customHeight="1" spans="1:9">
      <c r="A43" s="138" t="s">
        <v>214</v>
      </c>
      <c r="B43" s="138"/>
      <c r="C43" s="138"/>
      <c r="D43" s="138"/>
      <c r="E43" s="138"/>
      <c r="F43" s="138"/>
      <c r="G43" s="138"/>
      <c r="H43" s="138"/>
      <c r="I43" s="138"/>
    </row>
    <row r="44" s="98" customFormat="1" ht="29" customHeight="1" spans="1:9">
      <c r="A44" s="137" t="s">
        <v>215</v>
      </c>
      <c r="B44" s="137"/>
      <c r="C44" s="137"/>
      <c r="D44" s="137"/>
      <c r="E44" s="137"/>
      <c r="F44" s="137"/>
      <c r="G44" s="137"/>
      <c r="H44" s="137"/>
      <c r="I44" s="137"/>
    </row>
    <row r="45" s="98" customFormat="1" ht="33" customHeight="1" spans="1:9">
      <c r="A45" s="137" t="s">
        <v>216</v>
      </c>
      <c r="B45" s="137"/>
      <c r="C45" s="137"/>
      <c r="D45" s="137"/>
      <c r="E45" s="137"/>
      <c r="F45" s="137"/>
      <c r="G45" s="137"/>
      <c r="H45" s="137"/>
      <c r="I45" s="137"/>
    </row>
  </sheetData>
  <mergeCells count="40">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9:F39"/>
    <mergeCell ref="B40:I40"/>
    <mergeCell ref="A42:I42"/>
    <mergeCell ref="A43:I43"/>
    <mergeCell ref="A44:I44"/>
    <mergeCell ref="A45:I45"/>
    <mergeCell ref="A6:A11"/>
    <mergeCell ref="A12:A13"/>
    <mergeCell ref="A14:A38"/>
    <mergeCell ref="B15:B19"/>
    <mergeCell ref="B20:B26"/>
    <mergeCell ref="B27:B32"/>
    <mergeCell ref="B33:B36"/>
    <mergeCell ref="B37:B38"/>
    <mergeCell ref="C15:C17"/>
    <mergeCell ref="C18:C19"/>
    <mergeCell ref="C20:C22"/>
    <mergeCell ref="C23:C26"/>
    <mergeCell ref="C28:C30"/>
    <mergeCell ref="C37:C38"/>
  </mergeCells>
  <pageMargins left="0.75" right="0.75" top="1" bottom="1" header="0.5" footer="0.5"/>
  <pageSetup paperSize="9" scale="7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view="pageBreakPreview" zoomScaleNormal="100" workbookViewId="0">
      <selection activeCell="A3" sqref="$A3:$XFD3"/>
    </sheetView>
  </sheetViews>
  <sheetFormatPr defaultColWidth="9" defaultRowHeight="13.5"/>
  <cols>
    <col min="1" max="1" width="7" style="98" customWidth="1"/>
    <col min="2" max="2" width="9.625" style="98" customWidth="1"/>
    <col min="3" max="3" width="12.5" style="98" customWidth="1"/>
    <col min="4" max="4" width="23.375" style="99" customWidth="1"/>
    <col min="5" max="5" width="12.125" style="98" customWidth="1"/>
    <col min="6" max="6" width="13.625" style="98" customWidth="1"/>
    <col min="7" max="8" width="6.875" style="98" customWidth="1"/>
    <col min="9" max="9" width="17.75" style="98" customWidth="1"/>
    <col min="10" max="16384" width="9" style="98"/>
  </cols>
  <sheetData>
    <row r="1" customFormat="1" ht="20.25" spans="1:9">
      <c r="A1" s="100" t="s">
        <v>217</v>
      </c>
      <c r="B1" s="100"/>
      <c r="C1" s="100"/>
      <c r="D1" s="100"/>
      <c r="E1" s="100"/>
      <c r="F1" s="100"/>
      <c r="G1" s="100"/>
      <c r="H1" s="100"/>
      <c r="I1" s="100"/>
    </row>
    <row r="2" customFormat="1" spans="1:9">
      <c r="A2" s="101"/>
      <c r="B2" s="101"/>
      <c r="C2" s="101"/>
      <c r="D2" s="99"/>
      <c r="E2" s="101" t="s">
        <v>218</v>
      </c>
      <c r="F2" s="101"/>
      <c r="G2" s="101"/>
      <c r="H2" s="101"/>
      <c r="I2" s="98"/>
    </row>
    <row r="3" s="1" customFormat="1" spans="1:9">
      <c r="A3" s="9" t="s">
        <v>219</v>
      </c>
      <c r="B3" s="9"/>
      <c r="C3" s="9" t="s">
        <v>94</v>
      </c>
      <c r="D3" s="10"/>
      <c r="E3" s="9"/>
      <c r="F3" s="9"/>
      <c r="G3" s="9"/>
      <c r="H3" s="9" t="s">
        <v>220</v>
      </c>
      <c r="I3" s="37">
        <v>45181</v>
      </c>
    </row>
    <row r="4" s="1" customFormat="1" ht="21" customHeight="1" spans="1:9">
      <c r="A4" s="102" t="s">
        <v>221</v>
      </c>
      <c r="B4" s="103" t="s">
        <v>74</v>
      </c>
      <c r="C4" s="103"/>
      <c r="D4" s="104"/>
      <c r="E4" s="103"/>
      <c r="F4" s="103"/>
      <c r="G4" s="103"/>
      <c r="H4" s="103"/>
      <c r="I4" s="103"/>
    </row>
    <row r="5" s="1" customFormat="1" ht="21" customHeight="1" spans="1:9">
      <c r="A5" s="105" t="s">
        <v>222</v>
      </c>
      <c r="B5" s="103" t="s">
        <v>94</v>
      </c>
      <c r="C5" s="103"/>
      <c r="D5" s="104"/>
      <c r="E5" s="106"/>
      <c r="F5" s="103" t="s">
        <v>223</v>
      </c>
      <c r="G5" s="103" t="s">
        <v>488</v>
      </c>
      <c r="H5" s="103"/>
      <c r="I5" s="103"/>
    </row>
    <row r="6" s="97" customFormat="1" ht="24" customHeight="1" spans="1:9">
      <c r="A6" s="107" t="s">
        <v>224</v>
      </c>
      <c r="B6" s="108" t="s">
        <v>96</v>
      </c>
      <c r="C6" s="108"/>
      <c r="D6" s="109" t="s">
        <v>225</v>
      </c>
      <c r="E6" s="110" t="s">
        <v>226</v>
      </c>
      <c r="F6" s="109" t="s">
        <v>227</v>
      </c>
      <c r="G6" s="110" t="s">
        <v>228</v>
      </c>
      <c r="H6" s="111"/>
      <c r="I6" s="134"/>
    </row>
    <row r="7" customFormat="1" ht="18" customHeight="1" spans="1:9">
      <c r="A7" s="112"/>
      <c r="B7" s="108" t="s">
        <v>229</v>
      </c>
      <c r="C7" s="108"/>
      <c r="D7" s="113">
        <f t="shared" ref="D7:F7" si="0">D8+D11</f>
        <v>0</v>
      </c>
      <c r="E7" s="151">
        <f t="shared" si="0"/>
        <v>200000</v>
      </c>
      <c r="F7" s="114">
        <f t="shared" si="0"/>
        <v>0</v>
      </c>
      <c r="G7" s="115">
        <f>F7/(D7+E7)</f>
        <v>0</v>
      </c>
      <c r="H7" s="116"/>
      <c r="I7" s="139"/>
    </row>
    <row r="8" customFormat="1" ht="18" customHeight="1" spans="1:9">
      <c r="A8" s="112"/>
      <c r="B8" s="117" t="s">
        <v>230</v>
      </c>
      <c r="C8" s="117"/>
      <c r="D8" s="113">
        <f t="shared" ref="D8:F8" si="1">D9+D10</f>
        <v>0</v>
      </c>
      <c r="E8" s="151">
        <f t="shared" si="1"/>
        <v>200000</v>
      </c>
      <c r="F8" s="114">
        <f t="shared" si="1"/>
        <v>0</v>
      </c>
      <c r="G8" s="110" t="s">
        <v>102</v>
      </c>
      <c r="H8" s="111"/>
      <c r="I8" s="134"/>
    </row>
    <row r="9" s="1" customFormat="1" ht="18" customHeight="1" spans="1:9">
      <c r="A9" s="93"/>
      <c r="B9" s="118" t="s">
        <v>231</v>
      </c>
      <c r="C9" s="118"/>
      <c r="D9" s="119"/>
      <c r="E9" s="152">
        <v>200000</v>
      </c>
      <c r="F9" s="121">
        <v>0</v>
      </c>
      <c r="G9" s="110" t="s">
        <v>102</v>
      </c>
      <c r="H9" s="111"/>
      <c r="I9" s="134"/>
    </row>
    <row r="10" s="1" customFormat="1" ht="18" customHeight="1" spans="1:9">
      <c r="A10" s="93"/>
      <c r="B10" s="118" t="s">
        <v>232</v>
      </c>
      <c r="C10" s="118"/>
      <c r="D10" s="119"/>
      <c r="E10" s="120"/>
      <c r="F10" s="121"/>
      <c r="G10" s="110" t="s">
        <v>102</v>
      </c>
      <c r="H10" s="111"/>
      <c r="I10" s="134"/>
    </row>
    <row r="11" s="1" customFormat="1" ht="18" customHeight="1" spans="1:9">
      <c r="A11" s="122"/>
      <c r="B11" s="118" t="s">
        <v>104</v>
      </c>
      <c r="C11" s="118"/>
      <c r="D11" s="119"/>
      <c r="E11" s="120"/>
      <c r="F11" s="121"/>
      <c r="G11" s="110" t="s">
        <v>102</v>
      </c>
      <c r="H11" s="111"/>
      <c r="I11" s="134"/>
    </row>
    <row r="12" customFormat="1" ht="18" customHeight="1" spans="1:9">
      <c r="A12" s="107" t="s">
        <v>105</v>
      </c>
      <c r="B12" s="108" t="s">
        <v>106</v>
      </c>
      <c r="C12" s="108"/>
      <c r="D12" s="109"/>
      <c r="E12" s="108"/>
      <c r="F12" s="108" t="s">
        <v>107</v>
      </c>
      <c r="G12" s="108"/>
      <c r="H12" s="108"/>
      <c r="I12" s="108"/>
    </row>
    <row r="13" s="1" customFormat="1" ht="36" customHeight="1" spans="1:9">
      <c r="A13" s="93"/>
      <c r="B13" s="104" t="s">
        <v>615</v>
      </c>
      <c r="C13" s="104"/>
      <c r="D13" s="104"/>
      <c r="E13" s="104"/>
      <c r="F13" s="103" t="s">
        <v>616</v>
      </c>
      <c r="G13" s="103"/>
      <c r="H13" s="103"/>
      <c r="I13" s="103"/>
    </row>
    <row r="14" customFormat="1" ht="33" customHeight="1" spans="1:9">
      <c r="A14" s="103" t="s">
        <v>110</v>
      </c>
      <c r="B14" s="123" t="s">
        <v>111</v>
      </c>
      <c r="C14" s="123" t="s">
        <v>112</v>
      </c>
      <c r="D14" s="124" t="s">
        <v>113</v>
      </c>
      <c r="E14" s="125" t="s">
        <v>114</v>
      </c>
      <c r="F14" s="123" t="s">
        <v>115</v>
      </c>
      <c r="G14" s="123" t="s">
        <v>116</v>
      </c>
      <c r="H14" s="123" t="s">
        <v>117</v>
      </c>
      <c r="I14" s="93" t="s">
        <v>118</v>
      </c>
    </row>
    <row r="15" s="98" customFormat="1" ht="20" customHeight="1" spans="1:9">
      <c r="A15" s="103"/>
      <c r="B15" s="124" t="s">
        <v>235</v>
      </c>
      <c r="C15" s="126" t="s">
        <v>236</v>
      </c>
      <c r="D15" s="127" t="s">
        <v>237</v>
      </c>
      <c r="E15" s="128" t="s">
        <v>238</v>
      </c>
      <c r="F15" s="103" t="s">
        <v>518</v>
      </c>
      <c r="G15" s="103">
        <v>2</v>
      </c>
      <c r="H15" s="103">
        <v>2</v>
      </c>
      <c r="I15" s="140"/>
    </row>
    <row r="16" s="98" customFormat="1" ht="20" customHeight="1" spans="1:9">
      <c r="A16" s="103"/>
      <c r="B16" s="123"/>
      <c r="C16" s="123"/>
      <c r="D16" s="127" t="s">
        <v>121</v>
      </c>
      <c r="E16" s="128" t="s">
        <v>122</v>
      </c>
      <c r="F16" s="103" t="s">
        <v>518</v>
      </c>
      <c r="G16" s="103">
        <v>2</v>
      </c>
      <c r="H16" s="103">
        <v>2</v>
      </c>
      <c r="I16" s="140"/>
    </row>
    <row r="17" s="98" customFormat="1" ht="20" customHeight="1" spans="1:9">
      <c r="A17" s="103"/>
      <c r="B17" s="123"/>
      <c r="C17" s="125"/>
      <c r="D17" s="127" t="s">
        <v>124</v>
      </c>
      <c r="E17" s="128" t="s">
        <v>125</v>
      </c>
      <c r="F17" s="103" t="s">
        <v>518</v>
      </c>
      <c r="G17" s="103">
        <v>2</v>
      </c>
      <c r="H17" s="103">
        <v>2</v>
      </c>
      <c r="I17" s="140"/>
    </row>
    <row r="18" s="98" customFormat="1" ht="20" customHeight="1" spans="1:9">
      <c r="A18" s="103"/>
      <c r="B18" s="123"/>
      <c r="C18" s="126" t="s">
        <v>239</v>
      </c>
      <c r="D18" s="127" t="s">
        <v>240</v>
      </c>
      <c r="E18" s="129">
        <v>1</v>
      </c>
      <c r="F18" s="129">
        <v>1</v>
      </c>
      <c r="G18" s="103">
        <v>2</v>
      </c>
      <c r="H18" s="103">
        <v>2</v>
      </c>
      <c r="I18" s="140"/>
    </row>
    <row r="19" s="98" customFormat="1" ht="20" customHeight="1" spans="1:9">
      <c r="A19" s="103"/>
      <c r="B19" s="123"/>
      <c r="C19" s="125"/>
      <c r="D19" s="127" t="s">
        <v>241</v>
      </c>
      <c r="E19" s="130">
        <v>1</v>
      </c>
      <c r="F19" s="129">
        <v>1</v>
      </c>
      <c r="G19" s="103">
        <v>2</v>
      </c>
      <c r="H19" s="103">
        <v>2</v>
      </c>
      <c r="I19" s="140"/>
    </row>
    <row r="20" s="98" customFormat="1" ht="20" customHeight="1" spans="1:9">
      <c r="A20" s="103"/>
      <c r="B20" s="124" t="s">
        <v>242</v>
      </c>
      <c r="C20" s="126" t="s">
        <v>243</v>
      </c>
      <c r="D20" s="127" t="s">
        <v>142</v>
      </c>
      <c r="E20" s="131" t="s">
        <v>143</v>
      </c>
      <c r="F20" s="103" t="s">
        <v>518</v>
      </c>
      <c r="G20" s="103">
        <v>2</v>
      </c>
      <c r="H20" s="103">
        <v>2</v>
      </c>
      <c r="I20" s="140"/>
    </row>
    <row r="21" s="98" customFormat="1" ht="20" customHeight="1" spans="1:9">
      <c r="A21" s="103"/>
      <c r="B21" s="123"/>
      <c r="C21" s="123"/>
      <c r="D21" s="127" t="s">
        <v>244</v>
      </c>
      <c r="E21" s="131" t="s">
        <v>245</v>
      </c>
      <c r="F21" s="103" t="s">
        <v>518</v>
      </c>
      <c r="G21" s="103">
        <v>2</v>
      </c>
      <c r="H21" s="103">
        <v>2</v>
      </c>
      <c r="I21" s="140"/>
    </row>
    <row r="22" s="98" customFormat="1" ht="20" customHeight="1" spans="1:9">
      <c r="A22" s="103"/>
      <c r="B22" s="123"/>
      <c r="C22" s="125"/>
      <c r="D22" s="127" t="s">
        <v>246</v>
      </c>
      <c r="E22" s="131" t="s">
        <v>247</v>
      </c>
      <c r="F22" s="103" t="s">
        <v>518</v>
      </c>
      <c r="G22" s="103">
        <v>1</v>
      </c>
      <c r="H22" s="103">
        <v>1</v>
      </c>
      <c r="I22" s="140"/>
    </row>
    <row r="23" s="98" customFormat="1" ht="20" customHeight="1" spans="1:9">
      <c r="A23" s="103"/>
      <c r="B23" s="123"/>
      <c r="C23" s="126" t="s">
        <v>248</v>
      </c>
      <c r="D23" s="127" t="s">
        <v>142</v>
      </c>
      <c r="E23" s="131" t="s">
        <v>143</v>
      </c>
      <c r="F23" s="103" t="s">
        <v>518</v>
      </c>
      <c r="G23" s="103">
        <v>2</v>
      </c>
      <c r="H23" s="103">
        <v>2</v>
      </c>
      <c r="I23" s="140"/>
    </row>
    <row r="24" s="98" customFormat="1" ht="20" customHeight="1" spans="1:9">
      <c r="A24" s="103"/>
      <c r="B24" s="123"/>
      <c r="C24" s="123"/>
      <c r="D24" s="127" t="s">
        <v>144</v>
      </c>
      <c r="E24" s="131" t="s">
        <v>145</v>
      </c>
      <c r="F24" s="103" t="s">
        <v>518</v>
      </c>
      <c r="G24" s="103">
        <v>2</v>
      </c>
      <c r="H24" s="103">
        <v>2</v>
      </c>
      <c r="I24" s="140"/>
    </row>
    <row r="25" s="98" customFormat="1" ht="20" customHeight="1" spans="1:9">
      <c r="A25" s="103"/>
      <c r="B25" s="123"/>
      <c r="C25" s="123"/>
      <c r="D25" s="127" t="s">
        <v>249</v>
      </c>
      <c r="E25" s="131" t="s">
        <v>245</v>
      </c>
      <c r="F25" s="103" t="s">
        <v>518</v>
      </c>
      <c r="G25" s="103">
        <v>1</v>
      </c>
      <c r="H25" s="103">
        <v>1</v>
      </c>
      <c r="I25" s="140"/>
    </row>
    <row r="26" s="98" customFormat="1" ht="28" customHeight="1" spans="1:9">
      <c r="A26" s="103"/>
      <c r="B26" s="123"/>
      <c r="C26" s="125"/>
      <c r="D26" s="127" t="s">
        <v>250</v>
      </c>
      <c r="E26" s="130">
        <v>1</v>
      </c>
      <c r="F26" s="129">
        <f>G7</f>
        <v>0</v>
      </c>
      <c r="G26" s="103">
        <v>10</v>
      </c>
      <c r="H26" s="103">
        <v>0</v>
      </c>
      <c r="I26" s="127" t="s">
        <v>372</v>
      </c>
    </row>
    <row r="27" s="1" customFormat="1" ht="20" customHeight="1" spans="1:13">
      <c r="A27" s="103"/>
      <c r="B27" s="124" t="s">
        <v>327</v>
      </c>
      <c r="C27" s="15" t="s">
        <v>155</v>
      </c>
      <c r="D27" s="29" t="s">
        <v>617</v>
      </c>
      <c r="E27" s="30" t="s">
        <v>397</v>
      </c>
      <c r="F27" s="30" t="s">
        <v>397</v>
      </c>
      <c r="G27" s="103">
        <v>10</v>
      </c>
      <c r="H27" s="103">
        <v>10</v>
      </c>
      <c r="I27" s="141"/>
      <c r="K27" s="98"/>
      <c r="L27" s="98"/>
      <c r="M27" s="98"/>
    </row>
    <row r="28" s="1" customFormat="1" ht="20" customHeight="1" spans="1:13">
      <c r="A28" s="103"/>
      <c r="B28" s="93"/>
      <c r="C28" s="15" t="s">
        <v>173</v>
      </c>
      <c r="D28" s="29" t="s">
        <v>354</v>
      </c>
      <c r="E28" s="30" t="s">
        <v>282</v>
      </c>
      <c r="F28" s="129">
        <v>1</v>
      </c>
      <c r="G28" s="103">
        <v>10</v>
      </c>
      <c r="H28" s="103">
        <v>10</v>
      </c>
      <c r="I28" s="141"/>
      <c r="K28" s="98"/>
      <c r="L28" s="98"/>
      <c r="M28" s="98"/>
    </row>
    <row r="29" s="1" customFormat="1" ht="20" customHeight="1" spans="1:13">
      <c r="A29" s="103"/>
      <c r="B29" s="93"/>
      <c r="C29" s="15" t="s">
        <v>179</v>
      </c>
      <c r="D29" s="29" t="s">
        <v>618</v>
      </c>
      <c r="E29" s="30" t="s">
        <v>282</v>
      </c>
      <c r="F29" s="129">
        <v>1</v>
      </c>
      <c r="G29" s="103">
        <v>5</v>
      </c>
      <c r="H29" s="103">
        <v>5</v>
      </c>
      <c r="I29" s="141"/>
      <c r="K29" s="98"/>
      <c r="L29" s="98"/>
      <c r="M29" s="98"/>
    </row>
    <row r="30" s="1" customFormat="1" ht="20" customHeight="1" spans="1:13">
      <c r="A30" s="103"/>
      <c r="B30" s="93"/>
      <c r="C30" s="15"/>
      <c r="D30" s="29" t="s">
        <v>391</v>
      </c>
      <c r="E30" s="30" t="s">
        <v>289</v>
      </c>
      <c r="F30" s="129">
        <v>1</v>
      </c>
      <c r="G30" s="103">
        <v>5</v>
      </c>
      <c r="H30" s="103">
        <v>5</v>
      </c>
      <c r="I30" s="141"/>
      <c r="K30" s="98"/>
      <c r="L30" s="98"/>
      <c r="M30" s="98"/>
    </row>
    <row r="31" s="1" customFormat="1" ht="20" customHeight="1" spans="1:13">
      <c r="A31" s="103"/>
      <c r="B31" s="93"/>
      <c r="C31" s="15" t="s">
        <v>185</v>
      </c>
      <c r="D31" s="29" t="s">
        <v>256</v>
      </c>
      <c r="E31" s="130">
        <v>1</v>
      </c>
      <c r="F31" s="129">
        <v>1</v>
      </c>
      <c r="G31" s="103">
        <v>5</v>
      </c>
      <c r="H31" s="103">
        <v>5</v>
      </c>
      <c r="I31" s="141"/>
      <c r="K31" s="98"/>
      <c r="L31" s="98"/>
      <c r="M31" s="98"/>
    </row>
    <row r="32" s="1" customFormat="1" ht="20" customHeight="1" spans="1:13">
      <c r="A32" s="103"/>
      <c r="B32" s="124" t="s">
        <v>332</v>
      </c>
      <c r="C32" s="15" t="s">
        <v>259</v>
      </c>
      <c r="D32" s="29" t="s">
        <v>260</v>
      </c>
      <c r="E32" s="30"/>
      <c r="F32" s="30"/>
      <c r="G32" s="103">
        <v>0</v>
      </c>
      <c r="H32" s="103">
        <v>0</v>
      </c>
      <c r="I32" s="141"/>
      <c r="K32" s="98"/>
      <c r="L32" s="98"/>
      <c r="M32" s="98"/>
    </row>
    <row r="33" s="1" customFormat="1" ht="20" customHeight="1" spans="1:13">
      <c r="A33" s="103"/>
      <c r="B33" s="93"/>
      <c r="C33" s="15" t="s">
        <v>261</v>
      </c>
      <c r="D33" s="29" t="s">
        <v>260</v>
      </c>
      <c r="E33" s="30"/>
      <c r="F33" s="30"/>
      <c r="G33" s="103">
        <v>0</v>
      </c>
      <c r="H33" s="103">
        <v>0</v>
      </c>
      <c r="I33" s="141"/>
      <c r="K33" s="98"/>
      <c r="L33" s="98"/>
      <c r="M33" s="98"/>
    </row>
    <row r="34" s="1" customFormat="1" ht="20" customHeight="1" spans="1:13">
      <c r="A34" s="103"/>
      <c r="B34" s="93"/>
      <c r="C34" s="15" t="s">
        <v>264</v>
      </c>
      <c r="D34" s="29" t="s">
        <v>260</v>
      </c>
      <c r="E34" s="30"/>
      <c r="F34" s="30"/>
      <c r="G34" s="103">
        <v>0</v>
      </c>
      <c r="H34" s="103">
        <v>0</v>
      </c>
      <c r="I34" s="141"/>
      <c r="K34" s="98"/>
      <c r="L34" s="98"/>
      <c r="M34" s="98"/>
    </row>
    <row r="35" s="1" customFormat="1" ht="20" customHeight="1" spans="1:13">
      <c r="A35" s="103"/>
      <c r="B35" s="93"/>
      <c r="C35" s="15" t="s">
        <v>265</v>
      </c>
      <c r="D35" s="29" t="s">
        <v>334</v>
      </c>
      <c r="E35" s="30" t="s">
        <v>202</v>
      </c>
      <c r="F35" s="103" t="s">
        <v>518</v>
      </c>
      <c r="G35" s="103">
        <v>25</v>
      </c>
      <c r="H35" s="103">
        <v>25</v>
      </c>
      <c r="I35" s="141"/>
      <c r="K35" s="98"/>
      <c r="L35" s="98"/>
      <c r="M35" s="98"/>
    </row>
    <row r="36" s="1" customFormat="1" ht="20" customHeight="1" spans="1:13">
      <c r="A36" s="103"/>
      <c r="B36" s="124" t="s">
        <v>267</v>
      </c>
      <c r="C36" s="15" t="s">
        <v>268</v>
      </c>
      <c r="D36" s="29" t="s">
        <v>269</v>
      </c>
      <c r="E36" s="30" t="s">
        <v>301</v>
      </c>
      <c r="F36" s="129">
        <v>1</v>
      </c>
      <c r="G36" s="103">
        <v>10</v>
      </c>
      <c r="H36" s="103">
        <v>10</v>
      </c>
      <c r="I36" s="141"/>
      <c r="K36" s="98"/>
      <c r="L36" s="98"/>
      <c r="M36" s="98"/>
    </row>
    <row r="37" s="1" customFormat="1" ht="20" customHeight="1" spans="1:13">
      <c r="A37" s="103"/>
      <c r="B37" s="122"/>
      <c r="C37" s="106"/>
      <c r="D37" s="104"/>
      <c r="E37" s="133"/>
      <c r="F37" s="106"/>
      <c r="G37" s="102"/>
      <c r="H37" s="102"/>
      <c r="I37" s="141"/>
      <c r="K37" s="98"/>
      <c r="L37" s="98"/>
      <c r="M37" s="98"/>
    </row>
    <row r="38" s="41" customFormat="1" ht="16" customHeight="1" spans="1:9">
      <c r="A38" s="110" t="s">
        <v>210</v>
      </c>
      <c r="B38" s="111"/>
      <c r="C38" s="111"/>
      <c r="D38" s="111"/>
      <c r="E38" s="111"/>
      <c r="F38" s="134"/>
      <c r="G38" s="108">
        <f>SUM(G15:G37)</f>
        <v>100</v>
      </c>
      <c r="H38" s="108">
        <f>SUM(H15:H37)</f>
        <v>90</v>
      </c>
      <c r="I38" s="140"/>
    </row>
    <row r="39" s="1" customFormat="1" ht="36" customHeight="1" spans="1:9">
      <c r="A39" s="102" t="s">
        <v>211</v>
      </c>
      <c r="B39" s="135" t="s">
        <v>381</v>
      </c>
      <c r="C39" s="136"/>
      <c r="D39" s="136"/>
      <c r="E39" s="136"/>
      <c r="F39" s="136"/>
      <c r="G39" s="136"/>
      <c r="H39" s="136"/>
      <c r="I39" s="142"/>
    </row>
    <row r="40" s="1" customFormat="1" ht="18" customHeight="1" spans="1:8">
      <c r="A40" s="9"/>
      <c r="B40" s="9" t="s">
        <v>272</v>
      </c>
      <c r="C40" s="9" t="s">
        <v>382</v>
      </c>
      <c r="D40" s="10"/>
      <c r="E40" s="9"/>
      <c r="F40" s="9"/>
      <c r="G40" s="9"/>
      <c r="H40" s="9"/>
    </row>
    <row r="41" s="98" customFormat="1" ht="33" customHeight="1" spans="1:9">
      <c r="A41" s="137" t="s">
        <v>273</v>
      </c>
      <c r="B41" s="137"/>
      <c r="C41" s="137"/>
      <c r="D41" s="137"/>
      <c r="E41" s="137"/>
      <c r="F41" s="137"/>
      <c r="G41" s="137"/>
      <c r="H41" s="137"/>
      <c r="I41" s="137"/>
    </row>
    <row r="42" s="98" customFormat="1" ht="17" customHeight="1" spans="1:9">
      <c r="A42" s="138" t="s">
        <v>214</v>
      </c>
      <c r="B42" s="138"/>
      <c r="C42" s="138"/>
      <c r="D42" s="138"/>
      <c r="E42" s="138"/>
      <c r="F42" s="138"/>
      <c r="G42" s="138"/>
      <c r="H42" s="138"/>
      <c r="I42" s="138"/>
    </row>
    <row r="43" s="98" customFormat="1" ht="29" customHeight="1" spans="1:9">
      <c r="A43" s="137" t="s">
        <v>215</v>
      </c>
      <c r="B43" s="137"/>
      <c r="C43" s="137"/>
      <c r="D43" s="137"/>
      <c r="E43" s="137"/>
      <c r="F43" s="137"/>
      <c r="G43" s="137"/>
      <c r="H43" s="137"/>
      <c r="I43" s="137"/>
    </row>
    <row r="44" s="98" customFormat="1" ht="33" customHeight="1" spans="1:9">
      <c r="A44" s="137" t="s">
        <v>216</v>
      </c>
      <c r="B44" s="137"/>
      <c r="C44" s="137"/>
      <c r="D44" s="137"/>
      <c r="E44" s="137"/>
      <c r="F44" s="137"/>
      <c r="G44" s="137"/>
      <c r="H44" s="137"/>
      <c r="I44" s="137"/>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8:F38"/>
    <mergeCell ref="B39:I39"/>
    <mergeCell ref="A41:I41"/>
    <mergeCell ref="A42:I42"/>
    <mergeCell ref="A43:I43"/>
    <mergeCell ref="A44:I44"/>
    <mergeCell ref="A6:A11"/>
    <mergeCell ref="A12:A13"/>
    <mergeCell ref="A14:A37"/>
    <mergeCell ref="B15:B19"/>
    <mergeCell ref="B20:B26"/>
    <mergeCell ref="B27:B31"/>
    <mergeCell ref="B32:B35"/>
    <mergeCell ref="B36:B37"/>
    <mergeCell ref="C15:C17"/>
    <mergeCell ref="C18:C19"/>
    <mergeCell ref="C20:C22"/>
    <mergeCell ref="C23:C26"/>
    <mergeCell ref="C29:C30"/>
  </mergeCells>
  <pageMargins left="0.75" right="0.75" top="1" bottom="1" header="0.5" footer="0.5"/>
  <pageSetup paperSize="9" scale="72"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view="pageBreakPreview" zoomScaleNormal="100" workbookViewId="0">
      <selection activeCell="A3" sqref="$A3:$XFD3"/>
    </sheetView>
  </sheetViews>
  <sheetFormatPr defaultColWidth="9" defaultRowHeight="13.5"/>
  <cols>
    <col min="1" max="1" width="7" customWidth="1"/>
    <col min="2" max="2" width="9.5" customWidth="1"/>
    <col min="3" max="3" width="13" customWidth="1"/>
    <col min="4" max="4" width="24.5" style="43" customWidth="1"/>
    <col min="5" max="6" width="15.5" customWidth="1"/>
    <col min="7" max="8" width="6.875" customWidth="1"/>
    <col min="9" max="9" width="1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76</v>
      </c>
      <c r="C4" s="47"/>
      <c r="D4" s="48"/>
      <c r="E4" s="47"/>
      <c r="F4" s="47"/>
      <c r="G4" s="47"/>
      <c r="H4" s="47"/>
      <c r="I4" s="47"/>
    </row>
    <row r="5" s="41" customFormat="1" ht="21" customHeight="1" spans="1:9">
      <c r="A5" s="49" t="s">
        <v>222</v>
      </c>
      <c r="B5" s="47" t="s">
        <v>94</v>
      </c>
      <c r="C5" s="47"/>
      <c r="D5" s="48"/>
      <c r="E5" s="50"/>
      <c r="F5" s="47" t="s">
        <v>223</v>
      </c>
      <c r="G5" s="47" t="s">
        <v>369</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2200000</v>
      </c>
      <c r="F7" s="58">
        <f t="shared" si="0"/>
        <v>0</v>
      </c>
      <c r="G7" s="59">
        <f>F7/(D7+E7)</f>
        <v>0</v>
      </c>
      <c r="H7" s="60"/>
      <c r="I7" s="92"/>
    </row>
    <row r="8" customFormat="1" ht="18" customHeight="1" spans="1:9">
      <c r="A8" s="56"/>
      <c r="B8" s="61" t="s">
        <v>230</v>
      </c>
      <c r="C8" s="61"/>
      <c r="D8" s="57">
        <f t="shared" ref="D8:F8" si="1">D9+D10</f>
        <v>0</v>
      </c>
      <c r="E8" s="58">
        <f t="shared" si="1"/>
        <v>2200000</v>
      </c>
      <c r="F8" s="58">
        <f t="shared" si="1"/>
        <v>0</v>
      </c>
      <c r="G8" s="54" t="s">
        <v>102</v>
      </c>
      <c r="H8" s="55"/>
      <c r="I8" s="85"/>
    </row>
    <row r="9" s="41" customFormat="1" ht="18" customHeight="1" spans="1:9">
      <c r="A9" s="62"/>
      <c r="B9" s="63" t="s">
        <v>231</v>
      </c>
      <c r="C9" s="63"/>
      <c r="D9" s="64"/>
      <c r="E9" s="65">
        <v>2200000</v>
      </c>
      <c r="F9" s="66">
        <v>0</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8" t="s">
        <v>619</v>
      </c>
      <c r="C13" s="48"/>
      <c r="D13" s="48"/>
      <c r="E13" s="48"/>
      <c r="F13" s="47" t="s">
        <v>509</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123</v>
      </c>
      <c r="G15" s="47">
        <v>2</v>
      </c>
      <c r="H15" s="47">
        <v>2</v>
      </c>
      <c r="I15" s="94"/>
    </row>
    <row r="16" customFormat="1" ht="19" customHeight="1" spans="1:9">
      <c r="A16" s="47"/>
      <c r="B16" s="68"/>
      <c r="C16" s="68"/>
      <c r="D16" s="72" t="s">
        <v>121</v>
      </c>
      <c r="E16" s="26" t="s">
        <v>122</v>
      </c>
      <c r="F16" s="26" t="s">
        <v>123</v>
      </c>
      <c r="G16" s="47">
        <v>2</v>
      </c>
      <c r="H16" s="47">
        <v>2</v>
      </c>
      <c r="I16" s="94"/>
    </row>
    <row r="17" customFormat="1" ht="19" customHeight="1" spans="1:9">
      <c r="A17" s="47"/>
      <c r="B17" s="68"/>
      <c r="C17" s="70"/>
      <c r="D17" s="72" t="s">
        <v>124</v>
      </c>
      <c r="E17" s="26" t="s">
        <v>125</v>
      </c>
      <c r="F17" s="26"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27" customHeight="1" spans="1:9">
      <c r="A20" s="47"/>
      <c r="B20" s="69" t="s">
        <v>242</v>
      </c>
      <c r="C20" s="71" t="s">
        <v>243</v>
      </c>
      <c r="D20" s="72" t="s">
        <v>142</v>
      </c>
      <c r="E20" s="77" t="s">
        <v>143</v>
      </c>
      <c r="F20" s="72" t="s">
        <v>198</v>
      </c>
      <c r="G20" s="47">
        <v>2</v>
      </c>
      <c r="H20" s="47">
        <v>1</v>
      </c>
      <c r="I20" s="94"/>
    </row>
    <row r="21" customFormat="1" ht="19" customHeight="1" spans="1:9">
      <c r="A21" s="47"/>
      <c r="B21" s="68"/>
      <c r="C21" s="68"/>
      <c r="D21" s="72" t="s">
        <v>244</v>
      </c>
      <c r="E21" s="77" t="s">
        <v>245</v>
      </c>
      <c r="F21" s="26" t="s">
        <v>123</v>
      </c>
      <c r="G21" s="47">
        <v>2</v>
      </c>
      <c r="H21" s="47">
        <v>2</v>
      </c>
      <c r="I21" s="94"/>
    </row>
    <row r="22" customFormat="1" ht="19" customHeight="1" spans="1:9">
      <c r="A22" s="47"/>
      <c r="B22" s="68"/>
      <c r="C22" s="70"/>
      <c r="D22" s="72" t="s">
        <v>246</v>
      </c>
      <c r="E22" s="77" t="s">
        <v>247</v>
      </c>
      <c r="F22" s="26" t="s">
        <v>123</v>
      </c>
      <c r="G22" s="47">
        <v>1</v>
      </c>
      <c r="H22" s="47">
        <v>1</v>
      </c>
      <c r="I22" s="94"/>
    </row>
    <row r="23" customFormat="1" ht="19" customHeight="1" spans="1:9">
      <c r="A23" s="47"/>
      <c r="B23" s="68"/>
      <c r="C23" s="71" t="s">
        <v>248</v>
      </c>
      <c r="D23" s="72" t="s">
        <v>142</v>
      </c>
      <c r="E23" s="77" t="s">
        <v>143</v>
      </c>
      <c r="F23" s="26" t="s">
        <v>123</v>
      </c>
      <c r="G23" s="47">
        <v>2</v>
      </c>
      <c r="H23" s="47">
        <v>2</v>
      </c>
      <c r="I23" s="94"/>
    </row>
    <row r="24" customFormat="1" ht="19" customHeight="1" spans="1:9">
      <c r="A24" s="47"/>
      <c r="B24" s="68"/>
      <c r="C24" s="68"/>
      <c r="D24" s="72" t="s">
        <v>144</v>
      </c>
      <c r="E24" s="77" t="s">
        <v>145</v>
      </c>
      <c r="F24" s="26" t="s">
        <v>123</v>
      </c>
      <c r="G24" s="47">
        <v>2</v>
      </c>
      <c r="H24" s="47">
        <v>2</v>
      </c>
      <c r="I24" s="94"/>
    </row>
    <row r="25" customFormat="1" ht="19" customHeight="1" spans="1:9">
      <c r="A25" s="47"/>
      <c r="B25" s="68"/>
      <c r="C25" s="68"/>
      <c r="D25" s="72" t="s">
        <v>249</v>
      </c>
      <c r="E25" s="77" t="s">
        <v>245</v>
      </c>
      <c r="F25" s="26" t="s">
        <v>123</v>
      </c>
      <c r="G25" s="47">
        <v>1</v>
      </c>
      <c r="H25" s="47">
        <v>1</v>
      </c>
      <c r="I25" s="94"/>
    </row>
    <row r="26" customFormat="1" ht="19" customHeight="1" spans="1:9">
      <c r="A26" s="47"/>
      <c r="B26" s="68"/>
      <c r="C26" s="70"/>
      <c r="D26" s="72" t="s">
        <v>250</v>
      </c>
      <c r="E26" s="76">
        <v>1</v>
      </c>
      <c r="F26" s="76">
        <v>0</v>
      </c>
      <c r="G26" s="47">
        <v>10</v>
      </c>
      <c r="H26" s="47">
        <v>0</v>
      </c>
      <c r="I26" s="94" t="s">
        <v>510</v>
      </c>
    </row>
    <row r="27" s="41" customFormat="1" ht="19" customHeight="1" spans="1:9">
      <c r="A27" s="47"/>
      <c r="B27" s="69" t="s">
        <v>252</v>
      </c>
      <c r="C27" s="15" t="s">
        <v>155</v>
      </c>
      <c r="D27" s="29" t="s">
        <v>511</v>
      </c>
      <c r="E27" s="30" t="s">
        <v>329</v>
      </c>
      <c r="F27" s="47" t="s">
        <v>329</v>
      </c>
      <c r="G27" s="47">
        <v>10</v>
      </c>
      <c r="H27" s="47">
        <v>10</v>
      </c>
      <c r="I27" s="150"/>
    </row>
    <row r="28" s="41" customFormat="1" ht="19" customHeight="1" spans="1:9">
      <c r="A28" s="47"/>
      <c r="B28" s="62"/>
      <c r="C28" s="15" t="s">
        <v>173</v>
      </c>
      <c r="D28" s="29" t="s">
        <v>354</v>
      </c>
      <c r="E28" s="76">
        <v>1</v>
      </c>
      <c r="F28" s="75">
        <v>1</v>
      </c>
      <c r="G28" s="47">
        <v>10</v>
      </c>
      <c r="H28" s="47">
        <v>10</v>
      </c>
      <c r="I28" s="150"/>
    </row>
    <row r="29" s="41" customFormat="1" ht="39" customHeight="1" spans="1:9">
      <c r="A29" s="47"/>
      <c r="B29" s="62"/>
      <c r="C29" s="15" t="s">
        <v>179</v>
      </c>
      <c r="D29" s="29" t="s">
        <v>620</v>
      </c>
      <c r="E29" s="76">
        <v>1</v>
      </c>
      <c r="F29" s="75">
        <v>1</v>
      </c>
      <c r="G29" s="47">
        <v>5</v>
      </c>
      <c r="H29" s="47">
        <v>5</v>
      </c>
      <c r="I29" s="150"/>
    </row>
    <row r="30" s="41" customFormat="1" ht="33" customHeight="1" spans="1:9">
      <c r="A30" s="47"/>
      <c r="B30" s="62"/>
      <c r="C30" s="15" t="s">
        <v>185</v>
      </c>
      <c r="D30" s="29" t="s">
        <v>621</v>
      </c>
      <c r="E30" s="30" t="s">
        <v>622</v>
      </c>
      <c r="F30" s="30" t="s">
        <v>622</v>
      </c>
      <c r="G30" s="47">
        <v>5</v>
      </c>
      <c r="H30" s="47">
        <v>5</v>
      </c>
      <c r="I30" s="150"/>
    </row>
    <row r="31" s="41" customFormat="1" ht="19" customHeight="1" spans="1:9">
      <c r="A31" s="47"/>
      <c r="B31" s="62"/>
      <c r="C31" s="15"/>
      <c r="D31" s="29" t="s">
        <v>256</v>
      </c>
      <c r="E31" s="76">
        <v>1</v>
      </c>
      <c r="F31" s="75">
        <v>1</v>
      </c>
      <c r="G31" s="47">
        <v>5</v>
      </c>
      <c r="H31" s="47">
        <v>5</v>
      </c>
      <c r="I31" s="150"/>
    </row>
    <row r="32" s="41" customFormat="1" ht="19" customHeight="1" spans="1:9">
      <c r="A32" s="47"/>
      <c r="B32" s="69" t="s">
        <v>258</v>
      </c>
      <c r="C32" s="15" t="s">
        <v>259</v>
      </c>
      <c r="D32" s="29" t="s">
        <v>260</v>
      </c>
      <c r="E32" s="30" t="s">
        <v>260</v>
      </c>
      <c r="F32" s="47" t="s">
        <v>260</v>
      </c>
      <c r="G32" s="47"/>
      <c r="H32" s="47"/>
      <c r="I32" s="150"/>
    </row>
    <row r="33" s="41" customFormat="1" ht="19" customHeight="1" spans="1:9">
      <c r="A33" s="47"/>
      <c r="B33" s="62"/>
      <c r="C33" s="15" t="s">
        <v>261</v>
      </c>
      <c r="D33" s="29" t="s">
        <v>623</v>
      </c>
      <c r="E33" s="30" t="s">
        <v>202</v>
      </c>
      <c r="F33" s="26" t="s">
        <v>123</v>
      </c>
      <c r="G33" s="47">
        <v>15</v>
      </c>
      <c r="H33" s="47">
        <v>15</v>
      </c>
      <c r="I33" s="150"/>
    </row>
    <row r="34" s="41" customFormat="1" ht="19" customHeight="1" spans="1:9">
      <c r="A34" s="47"/>
      <c r="B34" s="62"/>
      <c r="C34" s="15" t="s">
        <v>264</v>
      </c>
      <c r="D34" s="29" t="s">
        <v>260</v>
      </c>
      <c r="E34" s="30" t="s">
        <v>260</v>
      </c>
      <c r="F34" s="47" t="s">
        <v>260</v>
      </c>
      <c r="G34" s="47"/>
      <c r="H34" s="47"/>
      <c r="I34" s="150"/>
    </row>
    <row r="35" s="41" customFormat="1" ht="19" customHeight="1" spans="1:9">
      <c r="A35" s="47"/>
      <c r="B35" s="62"/>
      <c r="C35" s="15" t="s">
        <v>265</v>
      </c>
      <c r="D35" s="29" t="s">
        <v>624</v>
      </c>
      <c r="E35" s="30" t="s">
        <v>202</v>
      </c>
      <c r="F35" s="26" t="s">
        <v>123</v>
      </c>
      <c r="G35" s="47">
        <v>10</v>
      </c>
      <c r="H35" s="47">
        <v>10</v>
      </c>
      <c r="I35" s="150"/>
    </row>
    <row r="36" s="41" customFormat="1" ht="19" customHeight="1" spans="1:9">
      <c r="A36" s="47"/>
      <c r="B36" s="69" t="s">
        <v>267</v>
      </c>
      <c r="C36" s="15" t="s">
        <v>268</v>
      </c>
      <c r="D36" s="29" t="s">
        <v>269</v>
      </c>
      <c r="E36" s="30" t="s">
        <v>301</v>
      </c>
      <c r="F36" s="75">
        <v>1</v>
      </c>
      <c r="G36" s="47">
        <v>10</v>
      </c>
      <c r="H36" s="47">
        <v>10</v>
      </c>
      <c r="I36" s="150"/>
    </row>
    <row r="37" s="41" customFormat="1" ht="19" customHeight="1" spans="1:9">
      <c r="A37" s="47"/>
      <c r="B37" s="67"/>
      <c r="C37" s="50"/>
      <c r="D37" s="48"/>
      <c r="E37" s="84"/>
      <c r="F37" s="50"/>
      <c r="G37" s="46"/>
      <c r="H37" s="47"/>
      <c r="I37" s="150"/>
    </row>
    <row r="38" customFormat="1" ht="16" customHeight="1" spans="1:9">
      <c r="A38" s="54" t="s">
        <v>210</v>
      </c>
      <c r="B38" s="55"/>
      <c r="C38" s="55"/>
      <c r="D38" s="55"/>
      <c r="E38" s="55"/>
      <c r="F38" s="85"/>
      <c r="G38" s="52">
        <f>SUM(G15:G37)</f>
        <v>100</v>
      </c>
      <c r="H38" s="52">
        <f>SUM(H15:H37)</f>
        <v>89</v>
      </c>
      <c r="I38" s="94"/>
    </row>
    <row r="39" s="41" customFormat="1" ht="36" customHeight="1" spans="1:9">
      <c r="A39" s="46" t="s">
        <v>211</v>
      </c>
      <c r="B39" s="86" t="s">
        <v>625</v>
      </c>
      <c r="C39" s="87"/>
      <c r="D39" s="87"/>
      <c r="E39" s="87"/>
      <c r="F39" s="87"/>
      <c r="G39" s="87"/>
      <c r="H39" s="87"/>
      <c r="I39" s="96"/>
    </row>
    <row r="40" s="41" customFormat="1" ht="18" customHeight="1" spans="1:8">
      <c r="A40" s="88"/>
      <c r="B40" s="88" t="s">
        <v>272</v>
      </c>
      <c r="C40" s="88" t="s">
        <v>421</v>
      </c>
      <c r="D40" s="89"/>
      <c r="E40" s="88"/>
      <c r="F40" s="88"/>
      <c r="G40" s="88"/>
      <c r="H40" s="88"/>
    </row>
    <row r="41" ht="33" customHeight="1" spans="1:9">
      <c r="A41" s="90" t="s">
        <v>273</v>
      </c>
      <c r="B41" s="90"/>
      <c r="C41" s="90"/>
      <c r="D41" s="90"/>
      <c r="E41" s="90"/>
      <c r="F41" s="90"/>
      <c r="G41" s="90"/>
      <c r="H41" s="90"/>
      <c r="I41" s="90"/>
    </row>
    <row r="42" ht="17" customHeight="1" spans="1:9">
      <c r="A42" s="91" t="s">
        <v>214</v>
      </c>
      <c r="B42" s="91"/>
      <c r="C42" s="91"/>
      <c r="D42" s="91"/>
      <c r="E42" s="91"/>
      <c r="F42" s="91"/>
      <c r="G42" s="91"/>
      <c r="H42" s="91"/>
      <c r="I42" s="91"/>
    </row>
    <row r="43" ht="29" customHeight="1" spans="1:9">
      <c r="A43" s="90" t="s">
        <v>215</v>
      </c>
      <c r="B43" s="90"/>
      <c r="C43" s="90"/>
      <c r="D43" s="90"/>
      <c r="E43" s="90"/>
      <c r="F43" s="90"/>
      <c r="G43" s="90"/>
      <c r="H43" s="90"/>
      <c r="I43" s="90"/>
    </row>
    <row r="44" ht="33" customHeight="1" spans="1:9">
      <c r="A44" s="90" t="s">
        <v>216</v>
      </c>
      <c r="B44" s="90"/>
      <c r="C44" s="90"/>
      <c r="D44" s="90"/>
      <c r="E44" s="90"/>
      <c r="F44" s="90"/>
      <c r="G44" s="90"/>
      <c r="H44" s="90"/>
      <c r="I44" s="90"/>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8:F38"/>
    <mergeCell ref="B39:I39"/>
    <mergeCell ref="A41:I41"/>
    <mergeCell ref="A42:I42"/>
    <mergeCell ref="A43:I43"/>
    <mergeCell ref="A44:I44"/>
    <mergeCell ref="A6:A11"/>
    <mergeCell ref="A12:A13"/>
    <mergeCell ref="A14:A37"/>
    <mergeCell ref="B15:B19"/>
    <mergeCell ref="B20:B26"/>
    <mergeCell ref="B27:B31"/>
    <mergeCell ref="B32:B35"/>
    <mergeCell ref="B36:B37"/>
    <mergeCell ref="C15:C17"/>
    <mergeCell ref="C18:C19"/>
    <mergeCell ref="C20:C22"/>
    <mergeCell ref="C23:C26"/>
    <mergeCell ref="C30:C31"/>
  </mergeCells>
  <pageMargins left="0.75" right="0.75" top="1" bottom="1" header="0.5" footer="0.5"/>
  <pageSetup paperSize="9" scale="65"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workbookViewId="0">
      <selection activeCell="A3" sqref="$A3:$XFD3"/>
    </sheetView>
  </sheetViews>
  <sheetFormatPr defaultColWidth="9" defaultRowHeight="13.5"/>
  <cols>
    <col min="1" max="1" width="7" customWidth="1"/>
    <col min="2" max="2" width="11" customWidth="1"/>
    <col min="3" max="3" width="12.125" customWidth="1"/>
    <col min="4" max="4" width="27.875" style="43" customWidth="1"/>
    <col min="5" max="6" width="14" customWidth="1"/>
    <col min="7" max="8" width="6.875" customWidth="1"/>
    <col min="9" max="9" width="1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78</v>
      </c>
      <c r="C4" s="47"/>
      <c r="D4" s="48"/>
      <c r="E4" s="47"/>
      <c r="F4" s="47"/>
      <c r="G4" s="47"/>
      <c r="H4" s="47"/>
      <c r="I4" s="47"/>
    </row>
    <row r="5" s="41" customFormat="1" ht="21" customHeight="1" spans="1:9">
      <c r="A5" s="49" t="s">
        <v>222</v>
      </c>
      <c r="B5" s="47" t="s">
        <v>94</v>
      </c>
      <c r="C5" s="47"/>
      <c r="D5" s="48"/>
      <c r="E5" s="50"/>
      <c r="F5" s="47" t="s">
        <v>223</v>
      </c>
      <c r="G5" s="47" t="s">
        <v>369</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600000</v>
      </c>
      <c r="F7" s="58">
        <f t="shared" si="0"/>
        <v>0</v>
      </c>
      <c r="G7" s="59">
        <f>F7/(D7+E7)</f>
        <v>0</v>
      </c>
      <c r="H7" s="60"/>
      <c r="I7" s="92"/>
    </row>
    <row r="8" customFormat="1" ht="18" customHeight="1" spans="1:9">
      <c r="A8" s="56"/>
      <c r="B8" s="61" t="s">
        <v>230</v>
      </c>
      <c r="C8" s="61"/>
      <c r="D8" s="57">
        <f t="shared" ref="D8:F8" si="1">D9+D10</f>
        <v>0</v>
      </c>
      <c r="E8" s="58">
        <f t="shared" si="1"/>
        <v>600000</v>
      </c>
      <c r="F8" s="58">
        <f t="shared" si="1"/>
        <v>0</v>
      </c>
      <c r="G8" s="54" t="s">
        <v>102</v>
      </c>
      <c r="H8" s="55"/>
      <c r="I8" s="85"/>
    </row>
    <row r="9" s="41" customFormat="1" ht="18" customHeight="1" spans="1:9">
      <c r="A9" s="62"/>
      <c r="B9" s="63" t="s">
        <v>231</v>
      </c>
      <c r="C9" s="63"/>
      <c r="D9" s="64"/>
      <c r="E9" s="65">
        <v>600000</v>
      </c>
      <c r="F9" s="66">
        <v>0</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8" t="s">
        <v>626</v>
      </c>
      <c r="C13" s="48"/>
      <c r="D13" s="48"/>
      <c r="E13" s="48"/>
      <c r="F13" s="48" t="s">
        <v>627</v>
      </c>
      <c r="G13" s="48"/>
      <c r="H13" s="48"/>
      <c r="I13" s="48"/>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123</v>
      </c>
      <c r="G15" s="47">
        <v>2</v>
      </c>
      <c r="H15" s="47">
        <v>2</v>
      </c>
      <c r="I15" s="94"/>
    </row>
    <row r="16" customFormat="1" ht="19" customHeight="1" spans="1:9">
      <c r="A16" s="47"/>
      <c r="B16" s="68"/>
      <c r="C16" s="68"/>
      <c r="D16" s="72" t="s">
        <v>121</v>
      </c>
      <c r="E16" s="26" t="s">
        <v>122</v>
      </c>
      <c r="F16" s="26" t="s">
        <v>123</v>
      </c>
      <c r="G16" s="47">
        <v>2</v>
      </c>
      <c r="H16" s="47">
        <v>2</v>
      </c>
      <c r="I16" s="94"/>
    </row>
    <row r="17" customFormat="1" ht="19" customHeight="1" spans="1:9">
      <c r="A17" s="47"/>
      <c r="B17" s="68"/>
      <c r="C17" s="70"/>
      <c r="D17" s="72" t="s">
        <v>124</v>
      </c>
      <c r="E17" s="26" t="s">
        <v>125</v>
      </c>
      <c r="F17" s="26"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19" customHeight="1" spans="1:9">
      <c r="A20" s="47"/>
      <c r="B20" s="69" t="s">
        <v>242</v>
      </c>
      <c r="C20" s="71" t="s">
        <v>243</v>
      </c>
      <c r="D20" s="72" t="s">
        <v>142</v>
      </c>
      <c r="E20" s="77" t="s">
        <v>143</v>
      </c>
      <c r="F20" s="26" t="s">
        <v>123</v>
      </c>
      <c r="G20" s="47">
        <v>2</v>
      </c>
      <c r="H20" s="47">
        <v>2</v>
      </c>
      <c r="I20" s="94"/>
    </row>
    <row r="21" customFormat="1" ht="19" customHeight="1" spans="1:9">
      <c r="A21" s="47"/>
      <c r="B21" s="68"/>
      <c r="C21" s="68"/>
      <c r="D21" s="72" t="s">
        <v>244</v>
      </c>
      <c r="E21" s="77" t="s">
        <v>245</v>
      </c>
      <c r="F21" s="26" t="s">
        <v>123</v>
      </c>
      <c r="G21" s="47">
        <v>2</v>
      </c>
      <c r="H21" s="47">
        <v>2</v>
      </c>
      <c r="I21" s="94"/>
    </row>
    <row r="22" customFormat="1" ht="19" customHeight="1" spans="1:9">
      <c r="A22" s="47"/>
      <c r="B22" s="68"/>
      <c r="C22" s="70"/>
      <c r="D22" s="72" t="s">
        <v>246</v>
      </c>
      <c r="E22" s="77" t="s">
        <v>247</v>
      </c>
      <c r="F22" s="26" t="s">
        <v>123</v>
      </c>
      <c r="G22" s="47">
        <v>1</v>
      </c>
      <c r="H22" s="47">
        <v>1</v>
      </c>
      <c r="I22" s="94"/>
    </row>
    <row r="23" customFormat="1" ht="19" customHeight="1" spans="1:9">
      <c r="A23" s="47"/>
      <c r="B23" s="68"/>
      <c r="C23" s="71" t="s">
        <v>248</v>
      </c>
      <c r="D23" s="72" t="s">
        <v>142</v>
      </c>
      <c r="E23" s="77" t="s">
        <v>143</v>
      </c>
      <c r="F23" s="26" t="s">
        <v>123</v>
      </c>
      <c r="G23" s="47">
        <v>2</v>
      </c>
      <c r="H23" s="47">
        <v>2</v>
      </c>
      <c r="I23" s="94"/>
    </row>
    <row r="24" customFormat="1" ht="19" customHeight="1" spans="1:9">
      <c r="A24" s="47"/>
      <c r="B24" s="68"/>
      <c r="C24" s="68"/>
      <c r="D24" s="72" t="s">
        <v>144</v>
      </c>
      <c r="E24" s="77" t="s">
        <v>145</v>
      </c>
      <c r="F24" s="26" t="s">
        <v>123</v>
      </c>
      <c r="G24" s="47">
        <v>2</v>
      </c>
      <c r="H24" s="47">
        <v>2</v>
      </c>
      <c r="I24" s="94"/>
    </row>
    <row r="25" customFormat="1" ht="19" customHeight="1" spans="1:9">
      <c r="A25" s="47"/>
      <c r="B25" s="68"/>
      <c r="C25" s="68"/>
      <c r="D25" s="72" t="s">
        <v>249</v>
      </c>
      <c r="E25" s="77" t="s">
        <v>245</v>
      </c>
      <c r="F25" s="26" t="s">
        <v>123</v>
      </c>
      <c r="G25" s="47">
        <v>1</v>
      </c>
      <c r="H25" s="47">
        <v>1</v>
      </c>
      <c r="I25" s="94"/>
    </row>
    <row r="26" customFormat="1" ht="37" customHeight="1" spans="1:9">
      <c r="A26" s="47"/>
      <c r="B26" s="68"/>
      <c r="C26" s="70"/>
      <c r="D26" s="72" t="s">
        <v>250</v>
      </c>
      <c r="E26" s="76">
        <v>1</v>
      </c>
      <c r="F26" s="76">
        <v>0</v>
      </c>
      <c r="G26" s="47">
        <v>10</v>
      </c>
      <c r="H26" s="47">
        <v>0</v>
      </c>
      <c r="I26" s="149" t="s">
        <v>628</v>
      </c>
    </row>
    <row r="27" s="41" customFormat="1" ht="19" customHeight="1" spans="1:9">
      <c r="A27" s="47"/>
      <c r="B27" s="69" t="s">
        <v>327</v>
      </c>
      <c r="C27" s="15" t="s">
        <v>155</v>
      </c>
      <c r="D27" s="29" t="s">
        <v>629</v>
      </c>
      <c r="E27" s="30" t="s">
        <v>308</v>
      </c>
      <c r="F27" s="47">
        <v>3</v>
      </c>
      <c r="G27" s="47">
        <v>10</v>
      </c>
      <c r="H27" s="47">
        <v>10</v>
      </c>
      <c r="I27" s="95"/>
    </row>
    <row r="28" s="41" customFormat="1" ht="27" customHeight="1" spans="1:9">
      <c r="A28" s="47"/>
      <c r="B28" s="62"/>
      <c r="C28" s="15" t="s">
        <v>173</v>
      </c>
      <c r="D28" s="29" t="s">
        <v>530</v>
      </c>
      <c r="E28" s="145" t="s">
        <v>630</v>
      </c>
      <c r="F28" s="26" t="s">
        <v>123</v>
      </c>
      <c r="G28" s="47">
        <v>10</v>
      </c>
      <c r="H28" s="47">
        <v>10</v>
      </c>
      <c r="I28" s="95"/>
    </row>
    <row r="29" s="41" customFormat="1" ht="19" customHeight="1" spans="1:9">
      <c r="A29" s="47"/>
      <c r="B29" s="62"/>
      <c r="C29" s="15" t="s">
        <v>179</v>
      </c>
      <c r="D29" s="29" t="s">
        <v>618</v>
      </c>
      <c r="E29" s="30" t="s">
        <v>282</v>
      </c>
      <c r="F29" s="75">
        <v>1</v>
      </c>
      <c r="G29" s="47">
        <v>10</v>
      </c>
      <c r="H29" s="47">
        <v>10</v>
      </c>
      <c r="I29" s="95"/>
    </row>
    <row r="30" s="41" customFormat="1" ht="19" customHeight="1" spans="1:9">
      <c r="A30" s="47"/>
      <c r="B30" s="62"/>
      <c r="C30" s="15" t="s">
        <v>185</v>
      </c>
      <c r="D30" s="29" t="s">
        <v>256</v>
      </c>
      <c r="E30" s="76">
        <v>1</v>
      </c>
      <c r="F30" s="75">
        <v>1</v>
      </c>
      <c r="G30" s="47">
        <v>5</v>
      </c>
      <c r="H30" s="47">
        <v>5</v>
      </c>
      <c r="I30" s="95"/>
    </row>
    <row r="31" s="41" customFormat="1" ht="19" customHeight="1" spans="1:9">
      <c r="A31" s="47"/>
      <c r="B31" s="69" t="s">
        <v>332</v>
      </c>
      <c r="C31" s="15" t="s">
        <v>259</v>
      </c>
      <c r="D31" s="29" t="s">
        <v>260</v>
      </c>
      <c r="E31" s="30" t="s">
        <v>260</v>
      </c>
      <c r="F31" s="47"/>
      <c r="G31" s="47"/>
      <c r="H31" s="47"/>
      <c r="I31" s="95"/>
    </row>
    <row r="32" s="41" customFormat="1" ht="19" customHeight="1" spans="1:9">
      <c r="A32" s="47"/>
      <c r="B32" s="62"/>
      <c r="C32" s="15" t="s">
        <v>261</v>
      </c>
      <c r="D32" s="29" t="s">
        <v>631</v>
      </c>
      <c r="E32" s="30" t="s">
        <v>202</v>
      </c>
      <c r="F32" s="30" t="s">
        <v>202</v>
      </c>
      <c r="G32" s="47">
        <v>10</v>
      </c>
      <c r="H32" s="47">
        <v>10</v>
      </c>
      <c r="I32" s="95"/>
    </row>
    <row r="33" s="41" customFormat="1" ht="19" customHeight="1" spans="1:9">
      <c r="A33" s="47"/>
      <c r="B33" s="62"/>
      <c r="C33" s="15" t="s">
        <v>264</v>
      </c>
      <c r="D33" s="29" t="s">
        <v>260</v>
      </c>
      <c r="E33" s="30" t="s">
        <v>260</v>
      </c>
      <c r="F33" s="47"/>
      <c r="G33" s="47"/>
      <c r="H33" s="47"/>
      <c r="I33" s="95"/>
    </row>
    <row r="34" s="41" customFormat="1" ht="19" customHeight="1" spans="1:9">
      <c r="A34" s="47"/>
      <c r="B34" s="62"/>
      <c r="C34" s="15" t="s">
        <v>265</v>
      </c>
      <c r="D34" s="29" t="s">
        <v>632</v>
      </c>
      <c r="E34" s="30" t="s">
        <v>202</v>
      </c>
      <c r="F34" s="30" t="s">
        <v>202</v>
      </c>
      <c r="G34" s="47">
        <v>15</v>
      </c>
      <c r="H34" s="47">
        <v>15</v>
      </c>
      <c r="I34" s="95"/>
    </row>
    <row r="35" s="41" customFormat="1" ht="19" customHeight="1" spans="1:9">
      <c r="A35" s="47"/>
      <c r="B35" s="69" t="s">
        <v>267</v>
      </c>
      <c r="C35" s="15" t="s">
        <v>268</v>
      </c>
      <c r="D35" s="29" t="s">
        <v>269</v>
      </c>
      <c r="E35" s="30" t="s">
        <v>301</v>
      </c>
      <c r="F35" s="75">
        <v>1</v>
      </c>
      <c r="G35" s="47">
        <v>10</v>
      </c>
      <c r="H35" s="47">
        <v>10</v>
      </c>
      <c r="I35" s="95"/>
    </row>
    <row r="36" s="41" customFormat="1" ht="19" customHeight="1" spans="1:9">
      <c r="A36" s="47"/>
      <c r="B36" s="67"/>
      <c r="C36" s="50"/>
      <c r="D36" s="48"/>
      <c r="E36" s="84"/>
      <c r="F36" s="47"/>
      <c r="G36" s="47"/>
      <c r="H36" s="47"/>
      <c r="I36" s="95"/>
    </row>
    <row r="37" ht="16" customHeight="1" spans="1:9">
      <c r="A37" s="54" t="s">
        <v>210</v>
      </c>
      <c r="B37" s="55"/>
      <c r="C37" s="55"/>
      <c r="D37" s="55"/>
      <c r="E37" s="55"/>
      <c r="F37" s="85"/>
      <c r="G37" s="52">
        <f>SUM(G15:G36)</f>
        <v>100</v>
      </c>
      <c r="H37" s="52">
        <f>SUM(H15:H36)</f>
        <v>90</v>
      </c>
      <c r="I37" s="94"/>
    </row>
    <row r="38" s="41" customFormat="1" ht="36" customHeight="1" spans="1:9">
      <c r="A38" s="46" t="s">
        <v>211</v>
      </c>
      <c r="B38" s="86" t="s">
        <v>633</v>
      </c>
      <c r="C38" s="87"/>
      <c r="D38" s="87"/>
      <c r="E38" s="87"/>
      <c r="F38" s="87"/>
      <c r="G38" s="87"/>
      <c r="H38" s="87"/>
      <c r="I38" s="96"/>
    </row>
    <row r="39" s="41" customFormat="1" ht="18" customHeight="1" spans="1:8">
      <c r="A39" s="88"/>
      <c r="B39" s="88" t="s">
        <v>272</v>
      </c>
      <c r="C39" s="88" t="s">
        <v>421</v>
      </c>
      <c r="D39" s="89"/>
      <c r="E39" s="88"/>
      <c r="F39" s="88"/>
      <c r="G39" s="88"/>
      <c r="H39" s="88"/>
    </row>
    <row r="40" ht="33" customHeight="1" spans="1:9">
      <c r="A40" s="90" t="s">
        <v>273</v>
      </c>
      <c r="B40" s="90"/>
      <c r="C40" s="90"/>
      <c r="D40" s="90"/>
      <c r="E40" s="90"/>
      <c r="F40" s="90"/>
      <c r="G40" s="90"/>
      <c r="H40" s="90"/>
      <c r="I40" s="90"/>
    </row>
    <row r="41" ht="17" customHeight="1" spans="1:9">
      <c r="A41" s="91" t="s">
        <v>214</v>
      </c>
      <c r="B41" s="91"/>
      <c r="C41" s="91"/>
      <c r="D41" s="91"/>
      <c r="E41" s="91"/>
      <c r="F41" s="91"/>
      <c r="G41" s="91"/>
      <c r="H41" s="91"/>
      <c r="I41" s="91"/>
    </row>
    <row r="42" ht="29" customHeight="1" spans="1:9">
      <c r="A42" s="90" t="s">
        <v>215</v>
      </c>
      <c r="B42" s="90"/>
      <c r="C42" s="90"/>
      <c r="D42" s="90"/>
      <c r="E42" s="90"/>
      <c r="F42" s="90"/>
      <c r="G42" s="90"/>
      <c r="H42" s="90"/>
      <c r="I42" s="90"/>
    </row>
    <row r="43" ht="33" customHeight="1" spans="1:9">
      <c r="A43" s="90" t="s">
        <v>216</v>
      </c>
      <c r="B43" s="90"/>
      <c r="C43" s="90"/>
      <c r="D43" s="90"/>
      <c r="E43" s="90"/>
      <c r="F43" s="90"/>
      <c r="G43" s="90"/>
      <c r="H43" s="90"/>
      <c r="I43" s="90"/>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s>
  <pageMargins left="0.75" right="0.75" top="1" bottom="1" header="0.5" footer="0.5"/>
  <pageSetup paperSize="9" scale="74"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workbookViewId="0">
      <selection activeCell="A3" sqref="$A3:$XFD3"/>
    </sheetView>
  </sheetViews>
  <sheetFormatPr defaultColWidth="9" defaultRowHeight="13.5"/>
  <cols>
    <col min="1" max="1" width="7" customWidth="1"/>
    <col min="2" max="2" width="10" customWidth="1"/>
    <col min="3" max="3" width="12.625" customWidth="1"/>
    <col min="4" max="4" width="20.75" style="43" customWidth="1"/>
    <col min="5" max="6" width="15.5" customWidth="1"/>
    <col min="7" max="8" width="6.875" customWidth="1"/>
    <col min="9" max="9" width="1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80</v>
      </c>
      <c r="C4" s="47"/>
      <c r="D4" s="48"/>
      <c r="E4" s="47"/>
      <c r="F4" s="47"/>
      <c r="G4" s="47"/>
      <c r="H4" s="47"/>
      <c r="I4" s="47"/>
    </row>
    <row r="5" s="41" customFormat="1" ht="21" customHeight="1" spans="1:9">
      <c r="A5" s="49" t="s">
        <v>222</v>
      </c>
      <c r="B5" s="47" t="s">
        <v>94</v>
      </c>
      <c r="C5" s="47"/>
      <c r="D5" s="48"/>
      <c r="E5" s="50"/>
      <c r="F5" s="47" t="s">
        <v>223</v>
      </c>
      <c r="G5" s="47" t="s">
        <v>634</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0</v>
      </c>
      <c r="E7" s="58">
        <f t="shared" si="0"/>
        <v>180000</v>
      </c>
      <c r="F7" s="58">
        <f t="shared" si="0"/>
        <v>180000</v>
      </c>
      <c r="G7" s="59">
        <f>F7/(D7+E7)</f>
        <v>1</v>
      </c>
      <c r="H7" s="60"/>
      <c r="I7" s="92"/>
    </row>
    <row r="8" customFormat="1" ht="18" customHeight="1" spans="1:9">
      <c r="A8" s="56"/>
      <c r="B8" s="61" t="s">
        <v>230</v>
      </c>
      <c r="C8" s="61"/>
      <c r="D8" s="57">
        <f t="shared" ref="D8:F8" si="1">D9+D10</f>
        <v>0</v>
      </c>
      <c r="E8" s="58">
        <f t="shared" si="1"/>
        <v>180000</v>
      </c>
      <c r="F8" s="58">
        <f t="shared" si="1"/>
        <v>180000</v>
      </c>
      <c r="G8" s="54" t="s">
        <v>102</v>
      </c>
      <c r="H8" s="55"/>
      <c r="I8" s="85"/>
    </row>
    <row r="9" s="41" customFormat="1" ht="18" customHeight="1" spans="1:9">
      <c r="A9" s="62"/>
      <c r="B9" s="63" t="s">
        <v>231</v>
      </c>
      <c r="C9" s="63"/>
      <c r="D9" s="64"/>
      <c r="E9" s="65">
        <v>180000</v>
      </c>
      <c r="F9" s="66">
        <v>180000</v>
      </c>
      <c r="G9" s="54" t="s">
        <v>102</v>
      </c>
      <c r="H9" s="55"/>
      <c r="I9" s="85"/>
    </row>
    <row r="10" s="41" customFormat="1" ht="18" customHeight="1" spans="1:9">
      <c r="A10" s="62"/>
      <c r="B10" s="63" t="s">
        <v>232</v>
      </c>
      <c r="C10" s="63"/>
      <c r="D10" s="64"/>
      <c r="E10" s="65"/>
      <c r="F10" s="66"/>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8" t="s">
        <v>635</v>
      </c>
      <c r="C13" s="48"/>
      <c r="D13" s="48"/>
      <c r="E13" s="48"/>
      <c r="F13" s="48" t="s">
        <v>636</v>
      </c>
      <c r="G13" s="48"/>
      <c r="H13" s="48"/>
      <c r="I13" s="48"/>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26" t="s">
        <v>123</v>
      </c>
      <c r="G15" s="47">
        <v>2</v>
      </c>
      <c r="H15" s="47">
        <v>2</v>
      </c>
      <c r="I15" s="94"/>
    </row>
    <row r="16" customFormat="1" ht="19" customHeight="1" spans="1:9">
      <c r="A16" s="47"/>
      <c r="B16" s="68"/>
      <c r="C16" s="68"/>
      <c r="D16" s="72" t="s">
        <v>121</v>
      </c>
      <c r="E16" s="26" t="s">
        <v>122</v>
      </c>
      <c r="F16" s="26" t="s">
        <v>123</v>
      </c>
      <c r="G16" s="47">
        <v>2</v>
      </c>
      <c r="H16" s="47">
        <v>2</v>
      </c>
      <c r="I16" s="94"/>
    </row>
    <row r="17" customFormat="1" ht="19" customHeight="1" spans="1:9">
      <c r="A17" s="47"/>
      <c r="B17" s="68"/>
      <c r="C17" s="70"/>
      <c r="D17" s="72" t="s">
        <v>124</v>
      </c>
      <c r="E17" s="26" t="s">
        <v>125</v>
      </c>
      <c r="F17" s="26" t="s">
        <v>123</v>
      </c>
      <c r="G17" s="47">
        <v>2</v>
      </c>
      <c r="H17" s="47">
        <v>2</v>
      </c>
      <c r="I17" s="94"/>
    </row>
    <row r="18" customFormat="1" ht="19" customHeight="1" spans="1:9">
      <c r="A18" s="47"/>
      <c r="B18" s="68"/>
      <c r="C18" s="71" t="s">
        <v>239</v>
      </c>
      <c r="D18" s="72" t="s">
        <v>240</v>
      </c>
      <c r="E18" s="74">
        <v>1</v>
      </c>
      <c r="F18" s="74">
        <v>1</v>
      </c>
      <c r="G18" s="47">
        <v>2</v>
      </c>
      <c r="H18" s="47">
        <v>2</v>
      </c>
      <c r="I18" s="94"/>
    </row>
    <row r="19" customFormat="1" ht="19" customHeight="1" spans="1:9">
      <c r="A19" s="47"/>
      <c r="B19" s="68"/>
      <c r="C19" s="70"/>
      <c r="D19" s="72" t="s">
        <v>241</v>
      </c>
      <c r="E19" s="76">
        <v>1</v>
      </c>
      <c r="F19" s="76">
        <v>1</v>
      </c>
      <c r="G19" s="47">
        <v>2</v>
      </c>
      <c r="H19" s="47">
        <v>2</v>
      </c>
      <c r="I19" s="94"/>
    </row>
    <row r="20" customFormat="1" ht="19" customHeight="1" spans="1:9">
      <c r="A20" s="47"/>
      <c r="B20" s="69" t="s">
        <v>242</v>
      </c>
      <c r="C20" s="71" t="s">
        <v>243</v>
      </c>
      <c r="D20" s="72" t="s">
        <v>142</v>
      </c>
      <c r="E20" s="77" t="s">
        <v>143</v>
      </c>
      <c r="F20" s="77" t="s">
        <v>123</v>
      </c>
      <c r="G20" s="47">
        <v>2</v>
      </c>
      <c r="H20" s="47">
        <v>2</v>
      </c>
      <c r="I20" s="94"/>
    </row>
    <row r="21" customFormat="1" ht="19" customHeight="1" spans="1:9">
      <c r="A21" s="47"/>
      <c r="B21" s="68"/>
      <c r="C21" s="68"/>
      <c r="D21" s="72" t="s">
        <v>244</v>
      </c>
      <c r="E21" s="77" t="s">
        <v>245</v>
      </c>
      <c r="F21" s="77" t="s">
        <v>123</v>
      </c>
      <c r="G21" s="47">
        <v>2</v>
      </c>
      <c r="H21" s="47">
        <v>2</v>
      </c>
      <c r="I21" s="94"/>
    </row>
    <row r="22" customFormat="1" ht="19" customHeight="1" spans="1:9">
      <c r="A22" s="47"/>
      <c r="B22" s="68"/>
      <c r="C22" s="70"/>
      <c r="D22" s="72" t="s">
        <v>246</v>
      </c>
      <c r="E22" s="77" t="s">
        <v>247</v>
      </c>
      <c r="F22" s="77" t="s">
        <v>123</v>
      </c>
      <c r="G22" s="47">
        <v>1</v>
      </c>
      <c r="H22" s="47">
        <v>1</v>
      </c>
      <c r="I22" s="94"/>
    </row>
    <row r="23" customFormat="1" ht="19" customHeight="1" spans="1:9">
      <c r="A23" s="47"/>
      <c r="B23" s="68"/>
      <c r="C23" s="71" t="s">
        <v>248</v>
      </c>
      <c r="D23" s="72" t="s">
        <v>142</v>
      </c>
      <c r="E23" s="77" t="s">
        <v>143</v>
      </c>
      <c r="F23" s="77" t="s">
        <v>123</v>
      </c>
      <c r="G23" s="47">
        <v>2</v>
      </c>
      <c r="H23" s="47">
        <v>2</v>
      </c>
      <c r="I23" s="94"/>
    </row>
    <row r="24" customFormat="1" ht="19" customHeight="1" spans="1:9">
      <c r="A24" s="47"/>
      <c r="B24" s="68"/>
      <c r="C24" s="68"/>
      <c r="D24" s="72" t="s">
        <v>144</v>
      </c>
      <c r="E24" s="77" t="s">
        <v>145</v>
      </c>
      <c r="F24" s="77" t="s">
        <v>123</v>
      </c>
      <c r="G24" s="47">
        <v>2</v>
      </c>
      <c r="H24" s="47">
        <v>2</v>
      </c>
      <c r="I24" s="94"/>
    </row>
    <row r="25" customFormat="1" ht="19" customHeight="1" spans="1:9">
      <c r="A25" s="47"/>
      <c r="B25" s="68"/>
      <c r="C25" s="68"/>
      <c r="D25" s="72" t="s">
        <v>249</v>
      </c>
      <c r="E25" s="77" t="s">
        <v>245</v>
      </c>
      <c r="F25" s="77" t="s">
        <v>123</v>
      </c>
      <c r="G25" s="47">
        <v>1</v>
      </c>
      <c r="H25" s="47">
        <v>1</v>
      </c>
      <c r="I25" s="94"/>
    </row>
    <row r="26" customFormat="1" ht="19" customHeight="1" spans="1:9">
      <c r="A26" s="47"/>
      <c r="B26" s="68"/>
      <c r="C26" s="70"/>
      <c r="D26" s="72" t="s">
        <v>250</v>
      </c>
      <c r="E26" s="76">
        <v>1</v>
      </c>
      <c r="F26" s="76">
        <v>1</v>
      </c>
      <c r="G26" s="47">
        <v>10</v>
      </c>
      <c r="H26" s="47">
        <v>10</v>
      </c>
      <c r="I26" s="94"/>
    </row>
    <row r="27" s="41" customFormat="1" ht="19" customHeight="1" spans="1:9">
      <c r="A27" s="47"/>
      <c r="B27" s="69" t="s">
        <v>327</v>
      </c>
      <c r="C27" s="15" t="s">
        <v>155</v>
      </c>
      <c r="D27" s="29" t="s">
        <v>637</v>
      </c>
      <c r="E27" s="30" t="s">
        <v>397</v>
      </c>
      <c r="F27" s="30" t="s">
        <v>397</v>
      </c>
      <c r="G27" s="47">
        <v>5</v>
      </c>
      <c r="H27" s="47">
        <v>5</v>
      </c>
      <c r="I27" s="95"/>
    </row>
    <row r="28" s="41" customFormat="1" ht="30" customHeight="1" spans="1:9">
      <c r="A28" s="47"/>
      <c r="B28" s="62"/>
      <c r="C28" s="15" t="s">
        <v>173</v>
      </c>
      <c r="D28" s="29" t="s">
        <v>638</v>
      </c>
      <c r="E28" s="30" t="s">
        <v>565</v>
      </c>
      <c r="F28" s="26" t="s">
        <v>123</v>
      </c>
      <c r="G28" s="47">
        <v>10</v>
      </c>
      <c r="H28" s="47">
        <v>10</v>
      </c>
      <c r="I28" s="95"/>
    </row>
    <row r="29" s="41" customFormat="1" ht="19" customHeight="1" spans="1:9">
      <c r="A29" s="47"/>
      <c r="B29" s="62"/>
      <c r="C29" s="15" t="s">
        <v>179</v>
      </c>
      <c r="D29" s="29" t="s">
        <v>391</v>
      </c>
      <c r="E29" s="76">
        <v>1</v>
      </c>
      <c r="F29" s="76">
        <v>1</v>
      </c>
      <c r="G29" s="47">
        <v>10</v>
      </c>
      <c r="H29" s="47">
        <v>10</v>
      </c>
      <c r="I29" s="95"/>
    </row>
    <row r="30" s="41" customFormat="1" ht="19" customHeight="1" spans="1:9">
      <c r="A30" s="47"/>
      <c r="B30" s="62"/>
      <c r="C30" s="15" t="s">
        <v>185</v>
      </c>
      <c r="D30" s="29" t="s">
        <v>256</v>
      </c>
      <c r="E30" s="76">
        <v>1</v>
      </c>
      <c r="F30" s="76">
        <v>1</v>
      </c>
      <c r="G30" s="47">
        <v>10</v>
      </c>
      <c r="H30" s="47">
        <v>10</v>
      </c>
      <c r="I30" s="95"/>
    </row>
    <row r="31" s="41" customFormat="1" ht="19" customHeight="1" spans="1:9">
      <c r="A31" s="47"/>
      <c r="B31" s="69" t="s">
        <v>332</v>
      </c>
      <c r="C31" s="15" t="s">
        <v>259</v>
      </c>
      <c r="D31" s="29" t="s">
        <v>260</v>
      </c>
      <c r="E31" s="30" t="s">
        <v>260</v>
      </c>
      <c r="F31" s="30" t="s">
        <v>260</v>
      </c>
      <c r="G31" s="47">
        <v>0</v>
      </c>
      <c r="H31" s="47">
        <v>0</v>
      </c>
      <c r="I31" s="95"/>
    </row>
    <row r="32" s="41" customFormat="1" ht="19" customHeight="1" spans="1:9">
      <c r="A32" s="47"/>
      <c r="B32" s="62"/>
      <c r="C32" s="15" t="s">
        <v>261</v>
      </c>
      <c r="D32" s="29" t="s">
        <v>639</v>
      </c>
      <c r="E32" s="30" t="s">
        <v>640</v>
      </c>
      <c r="F32" s="26" t="s">
        <v>123</v>
      </c>
      <c r="G32" s="47">
        <v>10</v>
      </c>
      <c r="H32" s="47">
        <v>10</v>
      </c>
      <c r="I32" s="95"/>
    </row>
    <row r="33" s="41" customFormat="1" ht="19" customHeight="1" spans="1:9">
      <c r="A33" s="47"/>
      <c r="B33" s="62"/>
      <c r="C33" s="15" t="s">
        <v>264</v>
      </c>
      <c r="D33" s="29" t="s">
        <v>641</v>
      </c>
      <c r="E33" s="30" t="s">
        <v>642</v>
      </c>
      <c r="F33" s="30" t="s">
        <v>123</v>
      </c>
      <c r="G33" s="47">
        <v>0</v>
      </c>
      <c r="H33" s="47">
        <v>0</v>
      </c>
      <c r="I33" s="95"/>
    </row>
    <row r="34" s="41" customFormat="1" ht="19" customHeight="1" spans="1:9">
      <c r="A34" s="47"/>
      <c r="B34" s="62"/>
      <c r="C34" s="15" t="s">
        <v>265</v>
      </c>
      <c r="D34" s="29" t="s">
        <v>643</v>
      </c>
      <c r="E34" s="30" t="s">
        <v>642</v>
      </c>
      <c r="F34" s="30" t="s">
        <v>123</v>
      </c>
      <c r="G34" s="47">
        <v>15</v>
      </c>
      <c r="H34" s="47">
        <v>15</v>
      </c>
      <c r="I34" s="95"/>
    </row>
    <row r="35" s="41" customFormat="1" ht="19" customHeight="1" spans="1:9">
      <c r="A35" s="47"/>
      <c r="B35" s="69" t="s">
        <v>267</v>
      </c>
      <c r="C35" s="15" t="s">
        <v>268</v>
      </c>
      <c r="D35" s="29" t="s">
        <v>644</v>
      </c>
      <c r="E35" s="30" t="s">
        <v>301</v>
      </c>
      <c r="F35" s="147">
        <v>0.95</v>
      </c>
      <c r="G35" s="47">
        <v>10</v>
      </c>
      <c r="H35" s="47">
        <v>10</v>
      </c>
      <c r="I35" s="95"/>
    </row>
    <row r="36" s="41" customFormat="1" ht="19" customHeight="1" spans="1:9">
      <c r="A36" s="47"/>
      <c r="B36" s="67"/>
      <c r="C36" s="50"/>
      <c r="D36" s="48"/>
      <c r="E36" s="84"/>
      <c r="F36" s="50"/>
      <c r="G36" s="46"/>
      <c r="H36" s="46"/>
      <c r="I36" s="95"/>
    </row>
    <row r="37" ht="16" customHeight="1" spans="1:9">
      <c r="A37" s="54" t="s">
        <v>210</v>
      </c>
      <c r="B37" s="55"/>
      <c r="C37" s="55"/>
      <c r="D37" s="55"/>
      <c r="E37" s="55"/>
      <c r="F37" s="85"/>
      <c r="G37" s="52">
        <f>SUM(G15:G36)</f>
        <v>100</v>
      </c>
      <c r="H37" s="52">
        <f>SUM(H15:H36)</f>
        <v>100</v>
      </c>
      <c r="I37" s="94"/>
    </row>
    <row r="38" s="41" customFormat="1" ht="36" customHeight="1" spans="1:9">
      <c r="A38" s="46" t="s">
        <v>211</v>
      </c>
      <c r="B38" s="86" t="s">
        <v>645</v>
      </c>
      <c r="C38" s="87"/>
      <c r="D38" s="87"/>
      <c r="E38" s="87"/>
      <c r="F38" s="87"/>
      <c r="G38" s="87"/>
      <c r="H38" s="87"/>
      <c r="I38" s="96"/>
    </row>
    <row r="39" s="41" customFormat="1" ht="18" customHeight="1" spans="1:8">
      <c r="A39" s="88"/>
      <c r="B39" s="88" t="s">
        <v>272</v>
      </c>
      <c r="C39" s="148" t="s">
        <v>646</v>
      </c>
      <c r="D39" s="148"/>
      <c r="E39" s="88"/>
      <c r="F39" s="88"/>
      <c r="G39" s="88"/>
      <c r="H39" s="88"/>
    </row>
    <row r="40" ht="33" customHeight="1" spans="1:9">
      <c r="A40" s="90" t="s">
        <v>273</v>
      </c>
      <c r="B40" s="90"/>
      <c r="C40" s="90"/>
      <c r="D40" s="90"/>
      <c r="E40" s="90"/>
      <c r="F40" s="90"/>
      <c r="G40" s="90"/>
      <c r="H40" s="90"/>
      <c r="I40" s="90"/>
    </row>
    <row r="41" ht="17" customHeight="1" spans="1:9">
      <c r="A41" s="91" t="s">
        <v>214</v>
      </c>
      <c r="B41" s="91"/>
      <c r="C41" s="91"/>
      <c r="D41" s="91"/>
      <c r="E41" s="91"/>
      <c r="F41" s="91"/>
      <c r="G41" s="91"/>
      <c r="H41" s="91"/>
      <c r="I41" s="91"/>
    </row>
    <row r="42" ht="29" customHeight="1" spans="1:9">
      <c r="A42" s="90" t="s">
        <v>215</v>
      </c>
      <c r="B42" s="90"/>
      <c r="C42" s="90"/>
      <c r="D42" s="90"/>
      <c r="E42" s="90"/>
      <c r="F42" s="90"/>
      <c r="G42" s="90"/>
      <c r="H42" s="90"/>
      <c r="I42" s="90"/>
    </row>
    <row r="43" ht="33" customHeight="1" spans="1:9">
      <c r="A43" s="90" t="s">
        <v>216</v>
      </c>
      <c r="B43" s="90"/>
      <c r="C43" s="90"/>
      <c r="D43" s="90"/>
      <c r="E43" s="90"/>
      <c r="F43" s="90"/>
      <c r="G43" s="90"/>
      <c r="H43" s="90"/>
      <c r="I43" s="90"/>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C39:D39"/>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s>
  <pageMargins left="0.75" right="0.75" top="1" bottom="1" header="0.5" footer="0.5"/>
  <pageSetup paperSize="9" scale="7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workbookViewId="0">
      <selection activeCell="A3" sqref="$A3:$XFD3"/>
    </sheetView>
  </sheetViews>
  <sheetFormatPr defaultColWidth="9" defaultRowHeight="13.5"/>
  <cols>
    <col min="1" max="1" width="7" customWidth="1"/>
    <col min="2" max="2" width="9.5" customWidth="1"/>
    <col min="3" max="3" width="12.25" customWidth="1"/>
    <col min="4" max="4" width="16.75" style="43" customWidth="1"/>
    <col min="5" max="6" width="15.4416666666667" customWidth="1"/>
    <col min="7" max="8" width="6.88333333333333" style="42" customWidth="1"/>
    <col min="9" max="9" width="17.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249"/>
      <c r="H2" s="249"/>
    </row>
    <row r="3" s="1" customFormat="1" spans="1:9">
      <c r="A3" s="9" t="s">
        <v>219</v>
      </c>
      <c r="B3" s="9"/>
      <c r="C3" s="9" t="s">
        <v>94</v>
      </c>
      <c r="D3" s="10"/>
      <c r="E3" s="9"/>
      <c r="F3" s="9"/>
      <c r="G3" s="9"/>
      <c r="H3" s="9" t="s">
        <v>220</v>
      </c>
      <c r="I3" s="37">
        <v>45181</v>
      </c>
    </row>
    <row r="4" s="41" customFormat="1" ht="21" customHeight="1" spans="1:9">
      <c r="A4" s="46" t="s">
        <v>221</v>
      </c>
      <c r="B4" s="47" t="s">
        <v>10</v>
      </c>
      <c r="C4" s="47"/>
      <c r="D4" s="48"/>
      <c r="E4" s="47"/>
      <c r="F4" s="47"/>
      <c r="G4" s="47"/>
      <c r="H4" s="47"/>
      <c r="I4" s="47"/>
    </row>
    <row r="5" s="41" customFormat="1" ht="21" customHeight="1" spans="1:9">
      <c r="A5" s="49" t="s">
        <v>222</v>
      </c>
      <c r="B5" s="47" t="s">
        <v>94</v>
      </c>
      <c r="C5" s="47"/>
      <c r="D5" s="48"/>
      <c r="E5" s="50"/>
      <c r="F5" s="47" t="s">
        <v>223</v>
      </c>
      <c r="G5" s="47" t="s">
        <v>274</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200000</v>
      </c>
      <c r="E7" s="58">
        <f t="shared" si="0"/>
        <v>0</v>
      </c>
      <c r="F7" s="58">
        <f t="shared" si="0"/>
        <v>0</v>
      </c>
      <c r="G7" s="59">
        <f>F7/(D7+E7)</f>
        <v>0</v>
      </c>
      <c r="H7" s="60"/>
      <c r="I7" s="92"/>
    </row>
    <row r="8" customFormat="1" ht="18" customHeight="1" spans="1:9">
      <c r="A8" s="56"/>
      <c r="B8" s="61" t="s">
        <v>230</v>
      </c>
      <c r="C8" s="61"/>
      <c r="D8" s="57">
        <f t="shared" ref="D8:F8" si="1">D9+D10</f>
        <v>200000</v>
      </c>
      <c r="E8" s="58">
        <f t="shared" si="1"/>
        <v>0</v>
      </c>
      <c r="F8" s="58">
        <f t="shared" si="1"/>
        <v>0</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v>200000</v>
      </c>
      <c r="E10" s="65"/>
      <c r="F10" s="66">
        <v>0</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23" customHeight="1" spans="1:9">
      <c r="A13" s="62"/>
      <c r="B13" s="47" t="s">
        <v>275</v>
      </c>
      <c r="C13" s="47"/>
      <c r="D13" s="48"/>
      <c r="E13" s="47"/>
      <c r="F13" s="47" t="s">
        <v>276</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05" customHeight="1" spans="1:9">
      <c r="A15" s="47"/>
      <c r="B15" s="69" t="s">
        <v>235</v>
      </c>
      <c r="C15" s="71" t="s">
        <v>236</v>
      </c>
      <c r="D15" s="267" t="s">
        <v>237</v>
      </c>
      <c r="E15" s="26" t="s">
        <v>238</v>
      </c>
      <c r="F15" s="47" t="s">
        <v>123</v>
      </c>
      <c r="G15" s="47">
        <v>2</v>
      </c>
      <c r="H15" s="47">
        <v>2</v>
      </c>
      <c r="I15" s="94"/>
    </row>
    <row r="16" customFormat="1" ht="19.05" customHeight="1" spans="1:9">
      <c r="A16" s="47"/>
      <c r="B16" s="68"/>
      <c r="C16" s="68"/>
      <c r="D16" s="267" t="s">
        <v>121</v>
      </c>
      <c r="E16" s="26" t="s">
        <v>122</v>
      </c>
      <c r="F16" s="47" t="s">
        <v>123</v>
      </c>
      <c r="G16" s="47">
        <v>2</v>
      </c>
      <c r="H16" s="47">
        <v>2</v>
      </c>
      <c r="I16" s="94"/>
    </row>
    <row r="17" customFormat="1" ht="19.05" customHeight="1" spans="1:9">
      <c r="A17" s="47"/>
      <c r="B17" s="68"/>
      <c r="C17" s="70"/>
      <c r="D17" s="267" t="s">
        <v>124</v>
      </c>
      <c r="E17" s="26" t="s">
        <v>125</v>
      </c>
      <c r="F17" s="47" t="s">
        <v>123</v>
      </c>
      <c r="G17" s="47">
        <v>2</v>
      </c>
      <c r="H17" s="47">
        <v>2</v>
      </c>
      <c r="I17" s="94"/>
    </row>
    <row r="18" customFormat="1" ht="19.05" customHeight="1" spans="1:9">
      <c r="A18" s="47"/>
      <c r="B18" s="68"/>
      <c r="C18" s="71" t="s">
        <v>239</v>
      </c>
      <c r="D18" s="267" t="s">
        <v>240</v>
      </c>
      <c r="E18" s="74">
        <v>1</v>
      </c>
      <c r="F18" s="75">
        <v>0</v>
      </c>
      <c r="G18" s="47">
        <v>2</v>
      </c>
      <c r="H18" s="47">
        <v>0</v>
      </c>
      <c r="I18" s="266" t="s">
        <v>277</v>
      </c>
    </row>
    <row r="19" customFormat="1" ht="19.05" customHeight="1" spans="1:9">
      <c r="A19" s="47"/>
      <c r="B19" s="68"/>
      <c r="C19" s="70"/>
      <c r="D19" s="267" t="s">
        <v>241</v>
      </c>
      <c r="E19" s="76">
        <v>1</v>
      </c>
      <c r="F19" s="75">
        <v>0</v>
      </c>
      <c r="G19" s="47">
        <v>2</v>
      </c>
      <c r="H19" s="47">
        <v>0</v>
      </c>
      <c r="I19" s="266" t="s">
        <v>277</v>
      </c>
    </row>
    <row r="20" customFormat="1" ht="19.05" customHeight="1" spans="1:9">
      <c r="A20" s="47"/>
      <c r="B20" s="69" t="s">
        <v>242</v>
      </c>
      <c r="C20" s="71" t="s">
        <v>243</v>
      </c>
      <c r="D20" s="267" t="s">
        <v>142</v>
      </c>
      <c r="E20" s="77" t="s">
        <v>143</v>
      </c>
      <c r="F20" s="47" t="s">
        <v>123</v>
      </c>
      <c r="G20" s="47">
        <v>2</v>
      </c>
      <c r="H20" s="47">
        <v>2</v>
      </c>
      <c r="I20" s="266"/>
    </row>
    <row r="21" customFormat="1" ht="19.05" customHeight="1" spans="1:9">
      <c r="A21" s="47"/>
      <c r="B21" s="68"/>
      <c r="C21" s="68"/>
      <c r="D21" s="267" t="s">
        <v>244</v>
      </c>
      <c r="E21" s="77" t="s">
        <v>245</v>
      </c>
      <c r="F21" s="47" t="s">
        <v>123</v>
      </c>
      <c r="G21" s="47">
        <v>2</v>
      </c>
      <c r="H21" s="47">
        <v>2</v>
      </c>
      <c r="I21" s="266"/>
    </row>
    <row r="22" customFormat="1" ht="19.05" customHeight="1" spans="1:9">
      <c r="A22" s="47"/>
      <c r="B22" s="68"/>
      <c r="C22" s="70"/>
      <c r="D22" s="267" t="s">
        <v>246</v>
      </c>
      <c r="E22" s="77" t="s">
        <v>247</v>
      </c>
      <c r="F22" s="47" t="s">
        <v>123</v>
      </c>
      <c r="G22" s="47">
        <v>1</v>
      </c>
      <c r="H22" s="47">
        <v>1</v>
      </c>
      <c r="I22" s="266"/>
    </row>
    <row r="23" customFormat="1" ht="19.05" customHeight="1" spans="1:9">
      <c r="A23" s="47"/>
      <c r="B23" s="68"/>
      <c r="C23" s="71" t="s">
        <v>248</v>
      </c>
      <c r="D23" s="267" t="s">
        <v>142</v>
      </c>
      <c r="E23" s="77" t="s">
        <v>143</v>
      </c>
      <c r="F23" s="47" t="s">
        <v>123</v>
      </c>
      <c r="G23" s="47">
        <v>2</v>
      </c>
      <c r="H23" s="47">
        <v>2</v>
      </c>
      <c r="I23" s="266"/>
    </row>
    <row r="24" customFormat="1" ht="19.05" customHeight="1" spans="1:9">
      <c r="A24" s="47"/>
      <c r="B24" s="68"/>
      <c r="C24" s="68"/>
      <c r="D24" s="267" t="s">
        <v>144</v>
      </c>
      <c r="E24" s="77" t="s">
        <v>145</v>
      </c>
      <c r="F24" s="47" t="s">
        <v>123</v>
      </c>
      <c r="G24" s="47">
        <v>2</v>
      </c>
      <c r="H24" s="47">
        <v>2</v>
      </c>
      <c r="I24" s="266"/>
    </row>
    <row r="25" customFormat="1" ht="19.05" customHeight="1" spans="1:9">
      <c r="A25" s="47"/>
      <c r="B25" s="68"/>
      <c r="C25" s="68"/>
      <c r="D25" s="267" t="s">
        <v>249</v>
      </c>
      <c r="E25" s="77" t="s">
        <v>245</v>
      </c>
      <c r="F25" s="47" t="s">
        <v>123</v>
      </c>
      <c r="G25" s="47">
        <v>1</v>
      </c>
      <c r="H25" s="47">
        <v>1</v>
      </c>
      <c r="I25" s="266"/>
    </row>
    <row r="26" customFormat="1" ht="19.05" customHeight="1" spans="1:9">
      <c r="A26" s="47"/>
      <c r="B26" s="68"/>
      <c r="C26" s="70"/>
      <c r="D26" s="267" t="s">
        <v>250</v>
      </c>
      <c r="E26" s="76">
        <v>1</v>
      </c>
      <c r="F26" s="75">
        <v>0</v>
      </c>
      <c r="G26" s="47">
        <v>10</v>
      </c>
      <c r="H26" s="47">
        <v>0</v>
      </c>
      <c r="I26" s="266" t="s">
        <v>277</v>
      </c>
    </row>
    <row r="27" s="41" customFormat="1" ht="19.05" customHeight="1" spans="1:9">
      <c r="A27" s="47"/>
      <c r="B27" s="69" t="s">
        <v>252</v>
      </c>
      <c r="C27" s="15" t="s">
        <v>155</v>
      </c>
      <c r="D27" s="29" t="s">
        <v>278</v>
      </c>
      <c r="E27" s="30" t="s">
        <v>279</v>
      </c>
      <c r="F27" s="30" t="s">
        <v>279</v>
      </c>
      <c r="G27" s="47">
        <v>5</v>
      </c>
      <c r="H27" s="47">
        <v>5</v>
      </c>
      <c r="I27" s="95"/>
    </row>
    <row r="28" s="41" customFormat="1" ht="19.05" customHeight="1" spans="1:9">
      <c r="A28" s="47"/>
      <c r="B28" s="62"/>
      <c r="C28" s="15" t="s">
        <v>173</v>
      </c>
      <c r="D28" s="29" t="s">
        <v>260</v>
      </c>
      <c r="E28" s="30" t="s">
        <v>260</v>
      </c>
      <c r="F28" s="50"/>
      <c r="G28" s="47" t="s">
        <v>280</v>
      </c>
      <c r="H28" s="47" t="s">
        <v>280</v>
      </c>
      <c r="I28" s="95"/>
    </row>
    <row r="29" s="41" customFormat="1" ht="19.05" customHeight="1" spans="1:9">
      <c r="A29" s="47"/>
      <c r="B29" s="62"/>
      <c r="C29" s="15" t="s">
        <v>179</v>
      </c>
      <c r="D29" s="29" t="s">
        <v>281</v>
      </c>
      <c r="E29" s="31" t="s">
        <v>282</v>
      </c>
      <c r="F29" s="75">
        <v>0</v>
      </c>
      <c r="G29" s="47">
        <v>5</v>
      </c>
      <c r="H29" s="47">
        <v>0</v>
      </c>
      <c r="I29" s="266" t="s">
        <v>277</v>
      </c>
    </row>
    <row r="30" s="41" customFormat="1" ht="24" customHeight="1" spans="1:9">
      <c r="A30" s="47"/>
      <c r="B30" s="62"/>
      <c r="C30" s="15" t="s">
        <v>185</v>
      </c>
      <c r="D30" s="29" t="s">
        <v>256</v>
      </c>
      <c r="E30" s="31" t="s">
        <v>257</v>
      </c>
      <c r="F30" s="75">
        <v>1</v>
      </c>
      <c r="G30" s="47">
        <v>25</v>
      </c>
      <c r="H30" s="47">
        <v>25</v>
      </c>
      <c r="I30" s="95"/>
    </row>
    <row r="31" s="41" customFormat="1" ht="19.05" customHeight="1" spans="1:9">
      <c r="A31" s="47"/>
      <c r="B31" s="69" t="s">
        <v>258</v>
      </c>
      <c r="C31" s="15" t="s">
        <v>259</v>
      </c>
      <c r="D31" s="29" t="s">
        <v>283</v>
      </c>
      <c r="E31" s="30" t="s">
        <v>284</v>
      </c>
      <c r="F31" s="47" t="s">
        <v>123</v>
      </c>
      <c r="G31" s="47">
        <v>5</v>
      </c>
      <c r="H31" s="47">
        <v>5</v>
      </c>
      <c r="I31" s="95"/>
    </row>
    <row r="32" s="41" customFormat="1" ht="19.05" customHeight="1" spans="1:9">
      <c r="A32" s="47"/>
      <c r="B32" s="62"/>
      <c r="C32" s="15"/>
      <c r="D32" s="29" t="s">
        <v>285</v>
      </c>
      <c r="E32" s="30" t="s">
        <v>284</v>
      </c>
      <c r="F32" s="47" t="s">
        <v>123</v>
      </c>
      <c r="G32" s="47">
        <v>5</v>
      </c>
      <c r="H32" s="47">
        <v>5</v>
      </c>
      <c r="I32" s="95"/>
    </row>
    <row r="33" s="41" customFormat="1" ht="19.05" customHeight="1" spans="1:9">
      <c r="A33" s="47"/>
      <c r="B33" s="62"/>
      <c r="C33" s="15" t="s">
        <v>261</v>
      </c>
      <c r="D33" s="29" t="s">
        <v>260</v>
      </c>
      <c r="E33" s="30" t="s">
        <v>260</v>
      </c>
      <c r="F33" s="47"/>
      <c r="G33" s="47"/>
      <c r="H33" s="47"/>
      <c r="I33" s="95"/>
    </row>
    <row r="34" s="41" customFormat="1" ht="19.05" customHeight="1" spans="1:9">
      <c r="A34" s="47"/>
      <c r="B34" s="62"/>
      <c r="C34" s="15" t="s">
        <v>265</v>
      </c>
      <c r="D34" s="29" t="s">
        <v>286</v>
      </c>
      <c r="E34" s="30" t="s">
        <v>287</v>
      </c>
      <c r="F34" s="47" t="s">
        <v>123</v>
      </c>
      <c r="G34" s="47">
        <v>15</v>
      </c>
      <c r="H34" s="47">
        <v>15</v>
      </c>
      <c r="I34" s="95"/>
    </row>
    <row r="35" s="41" customFormat="1" ht="19.05" customHeight="1" spans="1:9">
      <c r="A35" s="47"/>
      <c r="B35" s="69" t="s">
        <v>267</v>
      </c>
      <c r="C35" s="15" t="s">
        <v>268</v>
      </c>
      <c r="D35" s="29" t="s">
        <v>288</v>
      </c>
      <c r="E35" s="30" t="s">
        <v>289</v>
      </c>
      <c r="F35" s="30" t="s">
        <v>289</v>
      </c>
      <c r="G35" s="47">
        <v>10</v>
      </c>
      <c r="H35" s="47">
        <v>10</v>
      </c>
      <c r="I35" s="95"/>
    </row>
    <row r="36" s="41" customFormat="1" ht="19.05" customHeight="1" spans="1:9">
      <c r="A36" s="47"/>
      <c r="B36" s="67"/>
      <c r="C36" s="15"/>
      <c r="D36" s="29"/>
      <c r="E36" s="47"/>
      <c r="F36" s="50"/>
      <c r="G36" s="47"/>
      <c r="H36" s="47"/>
      <c r="I36" s="95"/>
    </row>
    <row r="37" ht="16.05" customHeight="1" spans="1:9">
      <c r="A37" s="54" t="s">
        <v>210</v>
      </c>
      <c r="B37" s="55"/>
      <c r="C37" s="55"/>
      <c r="D37" s="55"/>
      <c r="E37" s="55"/>
      <c r="F37" s="85"/>
      <c r="G37" s="52">
        <f>SUM(G15:G36)</f>
        <v>100</v>
      </c>
      <c r="H37" s="52">
        <f>SUM(H15:H36)</f>
        <v>81</v>
      </c>
      <c r="I37" s="94"/>
    </row>
    <row r="38" s="41" customFormat="1" ht="36" customHeight="1" spans="1:9">
      <c r="A38" s="46" t="s">
        <v>211</v>
      </c>
      <c r="B38" s="185" t="s">
        <v>290</v>
      </c>
      <c r="C38" s="87"/>
      <c r="D38" s="87"/>
      <c r="E38" s="87"/>
      <c r="F38" s="87"/>
      <c r="G38" s="87"/>
      <c r="H38" s="87"/>
      <c r="I38" s="96"/>
    </row>
    <row r="39" s="41" customFormat="1" ht="18" customHeight="1" spans="1:8">
      <c r="A39" s="88"/>
      <c r="B39" s="88" t="s">
        <v>291</v>
      </c>
      <c r="C39" s="88"/>
      <c r="D39" s="89"/>
      <c r="E39" s="88"/>
      <c r="F39" s="88"/>
      <c r="G39" s="250"/>
      <c r="H39" s="250"/>
    </row>
    <row r="40" ht="33" customHeight="1" spans="1:9">
      <c r="A40" s="90" t="s">
        <v>273</v>
      </c>
      <c r="B40" s="90"/>
      <c r="C40" s="90"/>
      <c r="D40" s="90"/>
      <c r="E40" s="90"/>
      <c r="F40" s="90"/>
      <c r="G40" s="251"/>
      <c r="H40" s="251"/>
      <c r="I40" s="90"/>
    </row>
    <row r="41" ht="16.95" customHeight="1" spans="1:9">
      <c r="A41" s="91" t="s">
        <v>214</v>
      </c>
      <c r="B41" s="91"/>
      <c r="C41" s="91"/>
      <c r="D41" s="91"/>
      <c r="E41" s="91"/>
      <c r="F41" s="91"/>
      <c r="G41" s="249"/>
      <c r="H41" s="249"/>
      <c r="I41" s="91"/>
    </row>
    <row r="42" ht="28.95" customHeight="1" spans="1:9">
      <c r="A42" s="90" t="s">
        <v>215</v>
      </c>
      <c r="B42" s="90"/>
      <c r="C42" s="90"/>
      <c r="D42" s="90"/>
      <c r="E42" s="90"/>
      <c r="F42" s="90"/>
      <c r="G42" s="251"/>
      <c r="H42" s="251"/>
      <c r="I42" s="90"/>
    </row>
    <row r="43" ht="33" customHeight="1" spans="1:9">
      <c r="A43" s="90" t="s">
        <v>216</v>
      </c>
      <c r="B43" s="90"/>
      <c r="C43" s="90"/>
      <c r="D43" s="90"/>
      <c r="E43" s="90"/>
      <c r="F43" s="90"/>
      <c r="G43" s="251"/>
      <c r="H43" s="251"/>
      <c r="I43" s="90"/>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 ref="C31:C32"/>
  </mergeCells>
  <pageMargins left="0.75" right="0.75" top="1" bottom="1" header="0.5" footer="0.5"/>
  <pageSetup paperSize="9" scale="78"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view="pageBreakPreview" zoomScaleNormal="100" workbookViewId="0">
      <selection activeCell="A3" sqref="$A3:$XFD3"/>
    </sheetView>
  </sheetViews>
  <sheetFormatPr defaultColWidth="9" defaultRowHeight="13.5"/>
  <cols>
    <col min="1" max="1" width="7" customWidth="1"/>
    <col min="2" max="2" width="10.375" customWidth="1"/>
    <col min="3" max="3" width="13.25" customWidth="1"/>
    <col min="4" max="4" width="22.625" style="43" customWidth="1"/>
    <col min="5" max="5" width="11" customWidth="1"/>
    <col min="6" max="6" width="15.5" customWidth="1"/>
    <col min="7" max="8" width="6.88333333333333" customWidth="1"/>
    <col min="9" max="9" width="13.3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647</v>
      </c>
      <c r="C4" s="47"/>
      <c r="D4" s="48"/>
      <c r="E4" s="47"/>
      <c r="F4" s="47"/>
      <c r="G4" s="47"/>
      <c r="H4" s="47"/>
      <c r="I4" s="47"/>
    </row>
    <row r="5" s="41" customFormat="1" ht="33" customHeight="1" spans="1:9">
      <c r="A5" s="49" t="s">
        <v>222</v>
      </c>
      <c r="B5" s="47" t="s">
        <v>94</v>
      </c>
      <c r="C5" s="47"/>
      <c r="D5" s="48"/>
      <c r="E5" s="50"/>
      <c r="F5" s="47" t="s">
        <v>223</v>
      </c>
      <c r="G5" s="48" t="s">
        <v>570</v>
      </c>
      <c r="H5" s="48"/>
      <c r="I5" s="48"/>
    </row>
    <row r="6" s="42" customFormat="1" ht="24" customHeight="1" spans="1:9">
      <c r="A6" s="51" t="s">
        <v>224</v>
      </c>
      <c r="B6" s="52" t="s">
        <v>96</v>
      </c>
      <c r="C6" s="52"/>
      <c r="D6" s="53" t="s">
        <v>225</v>
      </c>
      <c r="E6" s="143" t="s">
        <v>226</v>
      </c>
      <c r="F6" s="53" t="s">
        <v>227</v>
      </c>
      <c r="G6" s="54" t="s">
        <v>228</v>
      </c>
      <c r="H6" s="55"/>
      <c r="I6" s="85"/>
    </row>
    <row r="7" customFormat="1" ht="18" customHeight="1" spans="1:9">
      <c r="A7" s="56"/>
      <c r="B7" s="52" t="s">
        <v>229</v>
      </c>
      <c r="C7" s="52"/>
      <c r="D7" s="66">
        <f t="shared" ref="D7:F7" si="0">D8+D11</f>
        <v>20000000</v>
      </c>
      <c r="E7" s="58">
        <f t="shared" si="0"/>
        <v>0</v>
      </c>
      <c r="F7" s="58">
        <f t="shared" si="0"/>
        <v>20000000</v>
      </c>
      <c r="G7" s="59">
        <f>F7/(D7+E7)</f>
        <v>1</v>
      </c>
      <c r="H7" s="60"/>
      <c r="I7" s="92"/>
    </row>
    <row r="8" customFormat="1" ht="18" customHeight="1" spans="1:9">
      <c r="A8" s="56"/>
      <c r="B8" s="61" t="s">
        <v>230</v>
      </c>
      <c r="C8" s="61"/>
      <c r="D8" s="57">
        <f t="shared" ref="D8:F8" si="1">D9+D10</f>
        <v>20000000</v>
      </c>
      <c r="E8" s="58">
        <f t="shared" si="1"/>
        <v>0</v>
      </c>
      <c r="F8" s="58">
        <f t="shared" si="1"/>
        <v>20000000</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v>20000000</v>
      </c>
      <c r="E10" s="65"/>
      <c r="F10" s="66">
        <v>20000000</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31" customHeight="1" spans="1:9">
      <c r="A13" s="62"/>
      <c r="B13" s="48" t="s">
        <v>648</v>
      </c>
      <c r="C13" s="48"/>
      <c r="D13" s="48"/>
      <c r="E13" s="48"/>
      <c r="F13" s="48" t="s">
        <v>649</v>
      </c>
      <c r="G13" s="48"/>
      <c r="H13" s="48"/>
      <c r="I13" s="48"/>
    </row>
    <row r="14" customFormat="1" ht="33" customHeight="1" spans="1:9">
      <c r="A14" s="47" t="s">
        <v>110</v>
      </c>
      <c r="B14" s="47" t="s">
        <v>111</v>
      </c>
      <c r="C14" s="47" t="s">
        <v>112</v>
      </c>
      <c r="D14" s="48" t="s">
        <v>113</v>
      </c>
      <c r="E14" s="48" t="s">
        <v>114</v>
      </c>
      <c r="F14" s="47" t="s">
        <v>115</v>
      </c>
      <c r="G14" s="47" t="s">
        <v>116</v>
      </c>
      <c r="H14" s="47" t="s">
        <v>117</v>
      </c>
      <c r="I14" s="104" t="s">
        <v>118</v>
      </c>
    </row>
    <row r="15" customFormat="1" ht="17" customHeight="1" spans="1:9">
      <c r="A15" s="47"/>
      <c r="B15" s="48" t="s">
        <v>235</v>
      </c>
      <c r="C15" s="47" t="s">
        <v>236</v>
      </c>
      <c r="D15" s="72" t="s">
        <v>237</v>
      </c>
      <c r="E15" s="26" t="s">
        <v>238</v>
      </c>
      <c r="F15" s="26" t="s">
        <v>123</v>
      </c>
      <c r="G15" s="47">
        <v>2</v>
      </c>
      <c r="H15" s="47">
        <v>2</v>
      </c>
      <c r="I15" s="94"/>
    </row>
    <row r="16" customFormat="1" ht="17" customHeight="1" spans="1:9">
      <c r="A16" s="47"/>
      <c r="B16" s="47"/>
      <c r="C16" s="47"/>
      <c r="D16" s="72" t="s">
        <v>121</v>
      </c>
      <c r="E16" s="26" t="s">
        <v>122</v>
      </c>
      <c r="F16" s="26" t="s">
        <v>123</v>
      </c>
      <c r="G16" s="47">
        <v>2</v>
      </c>
      <c r="H16" s="47">
        <v>2</v>
      </c>
      <c r="I16" s="94"/>
    </row>
    <row r="17" customFormat="1" ht="17" customHeight="1" spans="1:9">
      <c r="A17" s="47"/>
      <c r="B17" s="47"/>
      <c r="C17" s="47"/>
      <c r="D17" s="72" t="s">
        <v>124</v>
      </c>
      <c r="E17" s="26" t="s">
        <v>125</v>
      </c>
      <c r="F17" s="26" t="s">
        <v>123</v>
      </c>
      <c r="G17" s="47">
        <v>2</v>
      </c>
      <c r="H17" s="47">
        <v>2</v>
      </c>
      <c r="I17" s="94"/>
    </row>
    <row r="18" customFormat="1" ht="17" customHeight="1" spans="1:9">
      <c r="A18" s="47"/>
      <c r="B18" s="47"/>
      <c r="C18" s="47" t="s">
        <v>239</v>
      </c>
      <c r="D18" s="72" t="s">
        <v>240</v>
      </c>
      <c r="E18" s="74">
        <v>1</v>
      </c>
      <c r="F18" s="74">
        <v>1</v>
      </c>
      <c r="G18" s="47">
        <v>2</v>
      </c>
      <c r="H18" s="47">
        <v>2</v>
      </c>
      <c r="I18" s="94"/>
    </row>
    <row r="19" customFormat="1" ht="17" customHeight="1" spans="1:9">
      <c r="A19" s="47"/>
      <c r="B19" s="47"/>
      <c r="C19" s="47"/>
      <c r="D19" s="72" t="s">
        <v>241</v>
      </c>
      <c r="E19" s="76">
        <v>1</v>
      </c>
      <c r="F19" s="76">
        <v>1</v>
      </c>
      <c r="G19" s="47">
        <v>2</v>
      </c>
      <c r="H19" s="47">
        <v>2</v>
      </c>
      <c r="I19" s="94"/>
    </row>
    <row r="20" customFormat="1" ht="17" customHeight="1" spans="1:9">
      <c r="A20" s="47"/>
      <c r="B20" s="48" t="s">
        <v>242</v>
      </c>
      <c r="C20" s="47" t="s">
        <v>243</v>
      </c>
      <c r="D20" s="72" t="s">
        <v>142</v>
      </c>
      <c r="E20" s="77" t="s">
        <v>143</v>
      </c>
      <c r="F20" s="26" t="s">
        <v>123</v>
      </c>
      <c r="G20" s="47">
        <v>2</v>
      </c>
      <c r="H20" s="47">
        <v>2</v>
      </c>
      <c r="I20" s="94"/>
    </row>
    <row r="21" customFormat="1" ht="17" customHeight="1" spans="1:9">
      <c r="A21" s="47"/>
      <c r="B21" s="47"/>
      <c r="C21" s="47"/>
      <c r="D21" s="72" t="s">
        <v>244</v>
      </c>
      <c r="E21" s="77" t="s">
        <v>245</v>
      </c>
      <c r="F21" s="26" t="s">
        <v>123</v>
      </c>
      <c r="G21" s="47">
        <v>2</v>
      </c>
      <c r="H21" s="47">
        <v>2</v>
      </c>
      <c r="I21" s="94"/>
    </row>
    <row r="22" customFormat="1" ht="17" customHeight="1" spans="1:9">
      <c r="A22" s="47"/>
      <c r="B22" s="47"/>
      <c r="C22" s="47"/>
      <c r="D22" s="72" t="s">
        <v>246</v>
      </c>
      <c r="E22" s="77" t="s">
        <v>247</v>
      </c>
      <c r="F22" s="26" t="s">
        <v>123</v>
      </c>
      <c r="G22" s="47">
        <v>1</v>
      </c>
      <c r="H22" s="47">
        <v>1</v>
      </c>
      <c r="I22" s="94"/>
    </row>
    <row r="23" customFormat="1" ht="17" customHeight="1" spans="1:9">
      <c r="A23" s="47"/>
      <c r="B23" s="47"/>
      <c r="C23" s="47" t="s">
        <v>248</v>
      </c>
      <c r="D23" s="72" t="s">
        <v>142</v>
      </c>
      <c r="E23" s="77" t="s">
        <v>143</v>
      </c>
      <c r="F23" s="26" t="s">
        <v>123</v>
      </c>
      <c r="G23" s="47">
        <v>2</v>
      </c>
      <c r="H23" s="47">
        <v>2</v>
      </c>
      <c r="I23" s="94"/>
    </row>
    <row r="24" customFormat="1" ht="17" customHeight="1" spans="1:9">
      <c r="A24" s="47"/>
      <c r="B24" s="47"/>
      <c r="C24" s="47"/>
      <c r="D24" s="72" t="s">
        <v>144</v>
      </c>
      <c r="E24" s="77" t="s">
        <v>145</v>
      </c>
      <c r="F24" s="26" t="s">
        <v>123</v>
      </c>
      <c r="G24" s="47">
        <v>2</v>
      </c>
      <c r="H24" s="47">
        <v>2</v>
      </c>
      <c r="I24" s="94"/>
    </row>
    <row r="25" customFormat="1" ht="17" customHeight="1" spans="1:9">
      <c r="A25" s="47"/>
      <c r="B25" s="47"/>
      <c r="C25" s="47"/>
      <c r="D25" s="72" t="s">
        <v>249</v>
      </c>
      <c r="E25" s="77" t="s">
        <v>245</v>
      </c>
      <c r="F25" s="26" t="s">
        <v>123</v>
      </c>
      <c r="G25" s="47">
        <v>1</v>
      </c>
      <c r="H25" s="47">
        <v>1</v>
      </c>
      <c r="I25" s="94"/>
    </row>
    <row r="26" customFormat="1" ht="17" customHeight="1" spans="1:9">
      <c r="A26" s="47"/>
      <c r="B26" s="47"/>
      <c r="C26" s="47"/>
      <c r="D26" s="72" t="s">
        <v>250</v>
      </c>
      <c r="E26" s="76">
        <v>1</v>
      </c>
      <c r="F26" s="76">
        <v>1</v>
      </c>
      <c r="G26" s="47">
        <v>10</v>
      </c>
      <c r="H26" s="47">
        <v>10</v>
      </c>
      <c r="I26" s="94"/>
    </row>
    <row r="27" s="41" customFormat="1" ht="17" customHeight="1" spans="1:9">
      <c r="A27" s="47"/>
      <c r="B27" s="48" t="s">
        <v>327</v>
      </c>
      <c r="C27" s="15" t="s">
        <v>155</v>
      </c>
      <c r="D27" s="144" t="s">
        <v>573</v>
      </c>
      <c r="E27" s="30" t="s">
        <v>650</v>
      </c>
      <c r="F27" s="47" t="s">
        <v>650</v>
      </c>
      <c r="G27" s="47">
        <v>5</v>
      </c>
      <c r="H27" s="47">
        <v>5</v>
      </c>
      <c r="I27" s="146"/>
    </row>
    <row r="28" s="41" customFormat="1" ht="17" customHeight="1" spans="1:9">
      <c r="A28" s="47"/>
      <c r="B28" s="48"/>
      <c r="C28" s="15"/>
      <c r="D28" s="144" t="s">
        <v>651</v>
      </c>
      <c r="E28" s="47" t="s">
        <v>652</v>
      </c>
      <c r="F28" s="26" t="s">
        <v>123</v>
      </c>
      <c r="G28" s="47">
        <v>5</v>
      </c>
      <c r="H28" s="47">
        <v>5</v>
      </c>
      <c r="I28" s="146"/>
    </row>
    <row r="29" s="41" customFormat="1" ht="17" customHeight="1" spans="1:9">
      <c r="A29" s="47"/>
      <c r="B29" s="48"/>
      <c r="C29" s="15"/>
      <c r="D29" s="144" t="s">
        <v>653</v>
      </c>
      <c r="E29" s="47" t="s">
        <v>654</v>
      </c>
      <c r="F29" s="26" t="s">
        <v>123</v>
      </c>
      <c r="G29" s="47">
        <v>5</v>
      </c>
      <c r="H29" s="47">
        <v>4</v>
      </c>
      <c r="I29" s="146"/>
    </row>
    <row r="30" s="41" customFormat="1" ht="17" customHeight="1" spans="1:9">
      <c r="A30" s="47"/>
      <c r="B30" s="48"/>
      <c r="C30" s="15"/>
      <c r="D30" s="144" t="s">
        <v>581</v>
      </c>
      <c r="E30" s="30" t="s">
        <v>655</v>
      </c>
      <c r="F30" s="30" t="s">
        <v>655</v>
      </c>
      <c r="G30" s="47">
        <v>5</v>
      </c>
      <c r="H30" s="47">
        <v>4</v>
      </c>
      <c r="I30" s="146" t="s">
        <v>656</v>
      </c>
    </row>
    <row r="31" s="41" customFormat="1" ht="17" customHeight="1" spans="1:9">
      <c r="A31" s="47"/>
      <c r="B31" s="48"/>
      <c r="C31" s="15" t="s">
        <v>173</v>
      </c>
      <c r="D31" s="144" t="s">
        <v>330</v>
      </c>
      <c r="E31" s="30" t="s">
        <v>459</v>
      </c>
      <c r="F31" s="26" t="s">
        <v>123</v>
      </c>
      <c r="G31" s="47">
        <v>5</v>
      </c>
      <c r="H31" s="47">
        <v>5</v>
      </c>
      <c r="I31" s="95"/>
    </row>
    <row r="32" s="41" customFormat="1" ht="44" customHeight="1" spans="1:9">
      <c r="A32" s="47"/>
      <c r="B32" s="48"/>
      <c r="C32" s="15" t="s">
        <v>179</v>
      </c>
      <c r="D32" s="144" t="s">
        <v>460</v>
      </c>
      <c r="E32" s="145" t="s">
        <v>657</v>
      </c>
      <c r="F32" s="47" t="s">
        <v>658</v>
      </c>
      <c r="G32" s="47">
        <v>5</v>
      </c>
      <c r="H32" s="47">
        <v>5</v>
      </c>
      <c r="I32" s="95"/>
    </row>
    <row r="33" s="41" customFormat="1" ht="17" customHeight="1" spans="1:9">
      <c r="A33" s="47"/>
      <c r="B33" s="48"/>
      <c r="C33" s="15" t="s">
        <v>185</v>
      </c>
      <c r="D33" s="144" t="s">
        <v>256</v>
      </c>
      <c r="E33" s="76">
        <v>1</v>
      </c>
      <c r="F33" s="76">
        <v>1</v>
      </c>
      <c r="G33" s="47">
        <v>5</v>
      </c>
      <c r="H33" s="47">
        <v>5</v>
      </c>
      <c r="I33" s="95"/>
    </row>
    <row r="34" s="41" customFormat="1" ht="52" customHeight="1" spans="1:9">
      <c r="A34" s="47"/>
      <c r="B34" s="48" t="s">
        <v>332</v>
      </c>
      <c r="C34" s="14" t="s">
        <v>259</v>
      </c>
      <c r="D34" s="144" t="s">
        <v>585</v>
      </c>
      <c r="E34" s="30" t="s">
        <v>586</v>
      </c>
      <c r="F34" s="26" t="s">
        <v>123</v>
      </c>
      <c r="G34" s="47">
        <v>10</v>
      </c>
      <c r="H34" s="47">
        <v>10</v>
      </c>
      <c r="I34" s="95"/>
    </row>
    <row r="35" s="41" customFormat="1" ht="26" customHeight="1" spans="1:9">
      <c r="A35" s="47"/>
      <c r="B35" s="48"/>
      <c r="C35" s="14" t="s">
        <v>261</v>
      </c>
      <c r="D35" s="144" t="s">
        <v>483</v>
      </c>
      <c r="E35" s="145" t="s">
        <v>439</v>
      </c>
      <c r="F35" s="26" t="s">
        <v>123</v>
      </c>
      <c r="G35" s="47">
        <v>10</v>
      </c>
      <c r="H35" s="47">
        <v>8</v>
      </c>
      <c r="I35" s="95"/>
    </row>
    <row r="36" s="41" customFormat="1" ht="17" customHeight="1" spans="1:9">
      <c r="A36" s="47"/>
      <c r="B36" s="48"/>
      <c r="C36" s="14" t="s">
        <v>264</v>
      </c>
      <c r="D36" s="144" t="s">
        <v>260</v>
      </c>
      <c r="E36" s="30" t="s">
        <v>260</v>
      </c>
      <c r="F36" s="30" t="s">
        <v>260</v>
      </c>
      <c r="G36" s="47">
        <v>0</v>
      </c>
      <c r="H36" s="47">
        <v>0</v>
      </c>
      <c r="I36" s="95"/>
    </row>
    <row r="37" s="41" customFormat="1" ht="30" customHeight="1" spans="1:9">
      <c r="A37" s="47"/>
      <c r="B37" s="48"/>
      <c r="C37" s="14" t="s">
        <v>265</v>
      </c>
      <c r="D37" s="144" t="s">
        <v>440</v>
      </c>
      <c r="E37" s="30" t="s">
        <v>441</v>
      </c>
      <c r="F37" s="26" t="s">
        <v>123</v>
      </c>
      <c r="G37" s="47">
        <v>5</v>
      </c>
      <c r="H37" s="47">
        <v>4</v>
      </c>
      <c r="I37" s="95"/>
    </row>
    <row r="38" s="41" customFormat="1" ht="27" customHeight="1" spans="1:9">
      <c r="A38" s="47"/>
      <c r="B38" s="48" t="s">
        <v>267</v>
      </c>
      <c r="C38" s="14" t="s">
        <v>268</v>
      </c>
      <c r="D38" s="144" t="s">
        <v>269</v>
      </c>
      <c r="E38" s="30" t="s">
        <v>289</v>
      </c>
      <c r="F38" s="30" t="s">
        <v>289</v>
      </c>
      <c r="G38" s="47">
        <v>10</v>
      </c>
      <c r="H38" s="47">
        <v>10</v>
      </c>
      <c r="I38" s="95"/>
    </row>
    <row r="39" customFormat="1" ht="16" customHeight="1" spans="1:9">
      <c r="A39" s="52" t="s">
        <v>210</v>
      </c>
      <c r="B39" s="52"/>
      <c r="C39" s="52"/>
      <c r="D39" s="52"/>
      <c r="E39" s="52"/>
      <c r="F39" s="52"/>
      <c r="G39" s="52">
        <f>SUM(G15:G38)</f>
        <v>100</v>
      </c>
      <c r="H39" s="52">
        <f>SUM(H15:H38)</f>
        <v>95</v>
      </c>
      <c r="I39" s="94"/>
    </row>
    <row r="40" s="41" customFormat="1" ht="36" customHeight="1" spans="1:9">
      <c r="A40" s="46" t="s">
        <v>211</v>
      </c>
      <c r="B40" s="86" t="s">
        <v>659</v>
      </c>
      <c r="C40" s="87"/>
      <c r="D40" s="87"/>
      <c r="E40" s="87"/>
      <c r="F40" s="87"/>
      <c r="G40" s="87"/>
      <c r="H40" s="87"/>
      <c r="I40" s="96"/>
    </row>
    <row r="41" s="41" customFormat="1" ht="18" customHeight="1" spans="1:8">
      <c r="A41" s="88"/>
      <c r="B41" s="88" t="s">
        <v>272</v>
      </c>
      <c r="C41" s="88" t="s">
        <v>588</v>
      </c>
      <c r="D41" s="89"/>
      <c r="E41" s="88"/>
      <c r="F41" s="88"/>
      <c r="G41" s="88"/>
      <c r="H41" s="88"/>
    </row>
    <row r="42" ht="33" customHeight="1" spans="1:9">
      <c r="A42" s="90" t="s">
        <v>273</v>
      </c>
      <c r="B42" s="90"/>
      <c r="C42" s="90"/>
      <c r="D42" s="90"/>
      <c r="E42" s="90"/>
      <c r="F42" s="90"/>
      <c r="G42" s="90"/>
      <c r="H42" s="90"/>
      <c r="I42" s="90"/>
    </row>
    <row r="43" ht="17" customHeight="1" spans="1:9">
      <c r="A43" s="91" t="s">
        <v>214</v>
      </c>
      <c r="B43" s="91"/>
      <c r="C43" s="91"/>
      <c r="D43" s="91"/>
      <c r="E43" s="91"/>
      <c r="F43" s="91"/>
      <c r="G43" s="91"/>
      <c r="H43" s="91"/>
      <c r="I43" s="91"/>
    </row>
    <row r="44" ht="29" customHeight="1" spans="1:9">
      <c r="A44" s="90" t="s">
        <v>215</v>
      </c>
      <c r="B44" s="90"/>
      <c r="C44" s="90"/>
      <c r="D44" s="90"/>
      <c r="E44" s="90"/>
      <c r="F44" s="90"/>
      <c r="G44" s="90"/>
      <c r="H44" s="90"/>
      <c r="I44" s="90"/>
    </row>
    <row r="45" ht="33" customHeight="1" spans="1:9">
      <c r="A45" s="90" t="s">
        <v>216</v>
      </c>
      <c r="B45" s="90"/>
      <c r="C45" s="90"/>
      <c r="D45" s="90"/>
      <c r="E45" s="90"/>
      <c r="F45" s="90"/>
      <c r="G45" s="90"/>
      <c r="H45" s="90"/>
      <c r="I45" s="90"/>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9:F39"/>
    <mergeCell ref="B40:I40"/>
    <mergeCell ref="A42:I42"/>
    <mergeCell ref="A43:I43"/>
    <mergeCell ref="A44:I44"/>
    <mergeCell ref="A45:I45"/>
    <mergeCell ref="A6:A11"/>
    <mergeCell ref="A12:A13"/>
    <mergeCell ref="A14:A38"/>
    <mergeCell ref="B15:B19"/>
    <mergeCell ref="B20:B26"/>
    <mergeCell ref="B27:B33"/>
    <mergeCell ref="B34:B37"/>
    <mergeCell ref="C15:C17"/>
    <mergeCell ref="C18:C19"/>
    <mergeCell ref="C20:C22"/>
    <mergeCell ref="C23:C26"/>
    <mergeCell ref="C27:C30"/>
  </mergeCells>
  <pageMargins left="0.75" right="0.75" top="1" bottom="1" header="0.5" footer="0.5"/>
  <pageSetup paperSize="9" scale="70"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view="pageBreakPreview" zoomScaleNormal="100" workbookViewId="0">
      <selection activeCell="A3" sqref="$A3:$XFD3"/>
    </sheetView>
  </sheetViews>
  <sheetFormatPr defaultColWidth="9" defaultRowHeight="13.5"/>
  <cols>
    <col min="1" max="1" width="7" style="98" customWidth="1"/>
    <col min="2" max="2" width="9.875" style="98" customWidth="1"/>
    <col min="3" max="3" width="11.5" style="98" customWidth="1"/>
    <col min="4" max="4" width="22.375" style="99" customWidth="1"/>
    <col min="5" max="6" width="15.5" style="98" customWidth="1"/>
    <col min="7" max="8" width="6.875" style="98" customWidth="1"/>
    <col min="9" max="9" width="17.75" style="98" customWidth="1"/>
    <col min="10" max="16384" width="9" style="98"/>
  </cols>
  <sheetData>
    <row r="1" customFormat="1" ht="20.25" spans="1:9">
      <c r="A1" s="100" t="s">
        <v>217</v>
      </c>
      <c r="B1" s="100"/>
      <c r="C1" s="100"/>
      <c r="D1" s="100"/>
      <c r="E1" s="100"/>
      <c r="F1" s="100"/>
      <c r="G1" s="100"/>
      <c r="H1" s="100"/>
      <c r="I1" s="100"/>
    </row>
    <row r="2" customFormat="1" spans="1:9">
      <c r="A2" s="101"/>
      <c r="B2" s="101"/>
      <c r="C2" s="101"/>
      <c r="D2" s="99"/>
      <c r="E2" s="101" t="s">
        <v>218</v>
      </c>
      <c r="F2" s="101"/>
      <c r="G2" s="101"/>
      <c r="H2" s="101"/>
      <c r="I2" s="98"/>
    </row>
    <row r="3" s="1" customFormat="1" spans="1:9">
      <c r="A3" s="9" t="s">
        <v>219</v>
      </c>
      <c r="B3" s="9"/>
      <c r="C3" s="9" t="s">
        <v>94</v>
      </c>
      <c r="D3" s="10"/>
      <c r="E3" s="9"/>
      <c r="F3" s="9"/>
      <c r="G3" s="9"/>
      <c r="H3" s="9" t="s">
        <v>220</v>
      </c>
      <c r="I3" s="37">
        <v>45181</v>
      </c>
    </row>
    <row r="4" s="1" customFormat="1" ht="21" customHeight="1" spans="1:9">
      <c r="A4" s="102" t="s">
        <v>221</v>
      </c>
      <c r="B4" s="103" t="s">
        <v>84</v>
      </c>
      <c r="C4" s="103"/>
      <c r="D4" s="104"/>
      <c r="E4" s="103"/>
      <c r="F4" s="103"/>
      <c r="G4" s="103"/>
      <c r="H4" s="103"/>
      <c r="I4" s="103"/>
    </row>
    <row r="5" s="1" customFormat="1" ht="21" customHeight="1" spans="1:9">
      <c r="A5" s="105" t="s">
        <v>222</v>
      </c>
      <c r="B5" s="103" t="s">
        <v>94</v>
      </c>
      <c r="C5" s="103"/>
      <c r="D5" s="104"/>
      <c r="E5" s="106"/>
      <c r="F5" s="103" t="s">
        <v>223</v>
      </c>
      <c r="G5" s="103" t="s">
        <v>488</v>
      </c>
      <c r="H5" s="103"/>
      <c r="I5" s="103"/>
    </row>
    <row r="6" s="97" customFormat="1" ht="24" customHeight="1" spans="1:9">
      <c r="A6" s="107" t="s">
        <v>224</v>
      </c>
      <c r="B6" s="108" t="s">
        <v>96</v>
      </c>
      <c r="C6" s="108"/>
      <c r="D6" s="109" t="s">
        <v>225</v>
      </c>
      <c r="E6" s="110" t="s">
        <v>226</v>
      </c>
      <c r="F6" s="109" t="s">
        <v>227</v>
      </c>
      <c r="G6" s="110" t="s">
        <v>228</v>
      </c>
      <c r="H6" s="111"/>
      <c r="I6" s="134"/>
    </row>
    <row r="7" customFormat="1" ht="18" customHeight="1" spans="1:9">
      <c r="A7" s="112"/>
      <c r="B7" s="108" t="s">
        <v>229</v>
      </c>
      <c r="C7" s="108"/>
      <c r="D7" s="113">
        <f t="shared" ref="D7:F7" si="0">D8+D11</f>
        <v>0</v>
      </c>
      <c r="E7" s="114">
        <f t="shared" si="0"/>
        <v>169877.53</v>
      </c>
      <c r="F7" s="114">
        <f t="shared" si="0"/>
        <v>169450</v>
      </c>
      <c r="G7" s="115">
        <f>F7/(D7+E7)</f>
        <v>0.997483304590077</v>
      </c>
      <c r="H7" s="116"/>
      <c r="I7" s="139"/>
    </row>
    <row r="8" customFormat="1" ht="18" customHeight="1" spans="1:9">
      <c r="A8" s="112"/>
      <c r="B8" s="117" t="s">
        <v>230</v>
      </c>
      <c r="C8" s="117"/>
      <c r="D8" s="113">
        <f t="shared" ref="D8:F8" si="1">D9+D10</f>
        <v>0</v>
      </c>
      <c r="E8" s="114">
        <f t="shared" si="1"/>
        <v>169877.53</v>
      </c>
      <c r="F8" s="114">
        <f t="shared" si="1"/>
        <v>169450</v>
      </c>
      <c r="G8" s="110" t="s">
        <v>102</v>
      </c>
      <c r="H8" s="111"/>
      <c r="I8" s="134"/>
    </row>
    <row r="9" s="1" customFormat="1" ht="18" customHeight="1" spans="1:9">
      <c r="A9" s="93"/>
      <c r="B9" s="118" t="s">
        <v>231</v>
      </c>
      <c r="C9" s="118"/>
      <c r="D9" s="119"/>
      <c r="E9" s="120"/>
      <c r="F9" s="121"/>
      <c r="G9" s="110" t="s">
        <v>102</v>
      </c>
      <c r="H9" s="111"/>
      <c r="I9" s="134"/>
    </row>
    <row r="10" s="1" customFormat="1" ht="18" customHeight="1" spans="1:9">
      <c r="A10" s="93"/>
      <c r="B10" s="118" t="s">
        <v>232</v>
      </c>
      <c r="C10" s="118"/>
      <c r="D10" s="119"/>
      <c r="E10" s="120">
        <v>169877.53</v>
      </c>
      <c r="F10" s="121">
        <v>169450</v>
      </c>
      <c r="G10" s="110" t="s">
        <v>102</v>
      </c>
      <c r="H10" s="111"/>
      <c r="I10" s="134"/>
    </row>
    <row r="11" s="1" customFormat="1" ht="18" customHeight="1" spans="1:9">
      <c r="A11" s="122"/>
      <c r="B11" s="118" t="s">
        <v>104</v>
      </c>
      <c r="C11" s="118"/>
      <c r="D11" s="119"/>
      <c r="E11" s="120"/>
      <c r="F11" s="121"/>
      <c r="G11" s="110" t="s">
        <v>102</v>
      </c>
      <c r="H11" s="111"/>
      <c r="I11" s="134"/>
    </row>
    <row r="12" customFormat="1" ht="18" customHeight="1" spans="1:9">
      <c r="A12" s="107" t="s">
        <v>105</v>
      </c>
      <c r="B12" s="108" t="s">
        <v>106</v>
      </c>
      <c r="C12" s="108"/>
      <c r="D12" s="109"/>
      <c r="E12" s="108"/>
      <c r="F12" s="108" t="s">
        <v>107</v>
      </c>
      <c r="G12" s="108"/>
      <c r="H12" s="108"/>
      <c r="I12" s="108"/>
    </row>
    <row r="13" s="1" customFormat="1" ht="46" customHeight="1" spans="1:9">
      <c r="A13" s="93"/>
      <c r="B13" s="103" t="s">
        <v>660</v>
      </c>
      <c r="C13" s="103"/>
      <c r="D13" s="104"/>
      <c r="E13" s="103"/>
      <c r="F13" s="103" t="s">
        <v>660</v>
      </c>
      <c r="G13" s="103"/>
      <c r="H13" s="103"/>
      <c r="I13" s="103"/>
    </row>
    <row r="14" customFormat="1" ht="33" customHeight="1" spans="1:9">
      <c r="A14" s="103" t="s">
        <v>110</v>
      </c>
      <c r="B14" s="123" t="s">
        <v>111</v>
      </c>
      <c r="C14" s="123" t="s">
        <v>112</v>
      </c>
      <c r="D14" s="124" t="s">
        <v>113</v>
      </c>
      <c r="E14" s="125" t="s">
        <v>114</v>
      </c>
      <c r="F14" s="123" t="s">
        <v>115</v>
      </c>
      <c r="G14" s="123" t="s">
        <v>116</v>
      </c>
      <c r="H14" s="123" t="s">
        <v>117</v>
      </c>
      <c r="I14" s="93" t="s">
        <v>118</v>
      </c>
    </row>
    <row r="15" s="98" customFormat="1" ht="19" customHeight="1" spans="1:9">
      <c r="A15" s="103"/>
      <c r="B15" s="124" t="s">
        <v>235</v>
      </c>
      <c r="C15" s="126" t="s">
        <v>236</v>
      </c>
      <c r="D15" s="127" t="s">
        <v>237</v>
      </c>
      <c r="E15" s="128" t="s">
        <v>238</v>
      </c>
      <c r="F15" s="103" t="s">
        <v>518</v>
      </c>
      <c r="G15" s="103">
        <v>2</v>
      </c>
      <c r="H15" s="103">
        <v>2</v>
      </c>
      <c r="I15" s="140"/>
    </row>
    <row r="16" s="98" customFormat="1" ht="19" customHeight="1" spans="1:9">
      <c r="A16" s="103"/>
      <c r="B16" s="123"/>
      <c r="C16" s="123"/>
      <c r="D16" s="127" t="s">
        <v>121</v>
      </c>
      <c r="E16" s="128" t="s">
        <v>122</v>
      </c>
      <c r="F16" s="103" t="s">
        <v>518</v>
      </c>
      <c r="G16" s="103">
        <v>2</v>
      </c>
      <c r="H16" s="103">
        <v>2</v>
      </c>
      <c r="I16" s="140"/>
    </row>
    <row r="17" s="98" customFormat="1" ht="19" customHeight="1" spans="1:9">
      <c r="A17" s="103"/>
      <c r="B17" s="123"/>
      <c r="C17" s="125"/>
      <c r="D17" s="127" t="s">
        <v>124</v>
      </c>
      <c r="E17" s="128" t="s">
        <v>125</v>
      </c>
      <c r="F17" s="103" t="s">
        <v>518</v>
      </c>
      <c r="G17" s="103">
        <v>2</v>
      </c>
      <c r="H17" s="103">
        <v>2</v>
      </c>
      <c r="I17" s="140"/>
    </row>
    <row r="18" s="98" customFormat="1" ht="19" customHeight="1" spans="1:9">
      <c r="A18" s="103"/>
      <c r="B18" s="123"/>
      <c r="C18" s="126" t="s">
        <v>239</v>
      </c>
      <c r="D18" s="127" t="s">
        <v>240</v>
      </c>
      <c r="E18" s="129">
        <v>1</v>
      </c>
      <c r="F18" s="129">
        <v>1</v>
      </c>
      <c r="G18" s="103">
        <v>2</v>
      </c>
      <c r="H18" s="103">
        <v>2</v>
      </c>
      <c r="I18" s="140"/>
    </row>
    <row r="19" s="98" customFormat="1" ht="19" customHeight="1" spans="1:9">
      <c r="A19" s="103"/>
      <c r="B19" s="123"/>
      <c r="C19" s="125"/>
      <c r="D19" s="127" t="s">
        <v>241</v>
      </c>
      <c r="E19" s="130">
        <v>1</v>
      </c>
      <c r="F19" s="129">
        <v>1</v>
      </c>
      <c r="G19" s="103">
        <v>2</v>
      </c>
      <c r="H19" s="103">
        <v>2</v>
      </c>
      <c r="I19" s="140"/>
    </row>
    <row r="20" s="98" customFormat="1" ht="19" customHeight="1" spans="1:9">
      <c r="A20" s="103"/>
      <c r="B20" s="124" t="s">
        <v>242</v>
      </c>
      <c r="C20" s="126" t="s">
        <v>243</v>
      </c>
      <c r="D20" s="127" t="s">
        <v>142</v>
      </c>
      <c r="E20" s="131" t="s">
        <v>143</v>
      </c>
      <c r="F20" s="103" t="s">
        <v>518</v>
      </c>
      <c r="G20" s="103">
        <v>2</v>
      </c>
      <c r="H20" s="103">
        <v>2</v>
      </c>
      <c r="I20" s="140"/>
    </row>
    <row r="21" s="98" customFormat="1" ht="19" customHeight="1" spans="1:9">
      <c r="A21" s="103"/>
      <c r="B21" s="123"/>
      <c r="C21" s="123"/>
      <c r="D21" s="127" t="s">
        <v>244</v>
      </c>
      <c r="E21" s="131" t="s">
        <v>245</v>
      </c>
      <c r="F21" s="103" t="s">
        <v>518</v>
      </c>
      <c r="G21" s="103">
        <v>2</v>
      </c>
      <c r="H21" s="103">
        <v>2</v>
      </c>
      <c r="I21" s="140"/>
    </row>
    <row r="22" s="98" customFormat="1" ht="19" customHeight="1" spans="1:9">
      <c r="A22" s="103"/>
      <c r="B22" s="123"/>
      <c r="C22" s="125"/>
      <c r="D22" s="127" t="s">
        <v>246</v>
      </c>
      <c r="E22" s="131" t="s">
        <v>247</v>
      </c>
      <c r="F22" s="103" t="s">
        <v>518</v>
      </c>
      <c r="G22" s="103">
        <v>1</v>
      </c>
      <c r="H22" s="103">
        <v>1</v>
      </c>
      <c r="I22" s="140"/>
    </row>
    <row r="23" s="98" customFormat="1" ht="19" customHeight="1" spans="1:9">
      <c r="A23" s="103"/>
      <c r="B23" s="123"/>
      <c r="C23" s="126" t="s">
        <v>248</v>
      </c>
      <c r="D23" s="127" t="s">
        <v>142</v>
      </c>
      <c r="E23" s="131" t="s">
        <v>143</v>
      </c>
      <c r="F23" s="103" t="s">
        <v>518</v>
      </c>
      <c r="G23" s="103">
        <v>2</v>
      </c>
      <c r="H23" s="103">
        <v>2</v>
      </c>
      <c r="I23" s="140"/>
    </row>
    <row r="24" s="98" customFormat="1" ht="19" customHeight="1" spans="1:9">
      <c r="A24" s="103"/>
      <c r="B24" s="123"/>
      <c r="C24" s="123"/>
      <c r="D24" s="127" t="s">
        <v>144</v>
      </c>
      <c r="E24" s="131" t="s">
        <v>145</v>
      </c>
      <c r="F24" s="103" t="s">
        <v>518</v>
      </c>
      <c r="G24" s="103">
        <v>2</v>
      </c>
      <c r="H24" s="103">
        <v>2</v>
      </c>
      <c r="I24" s="140"/>
    </row>
    <row r="25" s="98" customFormat="1" ht="19" customHeight="1" spans="1:9">
      <c r="A25" s="103"/>
      <c r="B25" s="123"/>
      <c r="C25" s="123"/>
      <c r="D25" s="127" t="s">
        <v>249</v>
      </c>
      <c r="E25" s="131" t="s">
        <v>245</v>
      </c>
      <c r="F25" s="103" t="s">
        <v>518</v>
      </c>
      <c r="G25" s="103">
        <v>1</v>
      </c>
      <c r="H25" s="103">
        <v>1</v>
      </c>
      <c r="I25" s="140"/>
    </row>
    <row r="26" s="98" customFormat="1" ht="27" customHeight="1" spans="1:9">
      <c r="A26" s="103"/>
      <c r="B26" s="123"/>
      <c r="C26" s="125"/>
      <c r="D26" s="127" t="s">
        <v>250</v>
      </c>
      <c r="E26" s="130">
        <v>1</v>
      </c>
      <c r="F26" s="132">
        <f>G7</f>
        <v>0.997483304590077</v>
      </c>
      <c r="G26" s="103">
        <v>10</v>
      </c>
      <c r="H26" s="103">
        <v>9.98</v>
      </c>
      <c r="I26" s="127" t="s">
        <v>661</v>
      </c>
    </row>
    <row r="27" s="1" customFormat="1" ht="19" customHeight="1" spans="1:9">
      <c r="A27" s="103"/>
      <c r="B27" s="124" t="s">
        <v>327</v>
      </c>
      <c r="C27" s="15" t="s">
        <v>155</v>
      </c>
      <c r="D27" s="29" t="s">
        <v>662</v>
      </c>
      <c r="E27" s="30" t="s">
        <v>663</v>
      </c>
      <c r="F27" s="103">
        <v>5847</v>
      </c>
      <c r="G27" s="103">
        <v>5</v>
      </c>
      <c r="H27" s="103">
        <v>5</v>
      </c>
      <c r="I27" s="141"/>
    </row>
    <row r="28" s="1" customFormat="1" ht="19" customHeight="1" spans="1:9">
      <c r="A28" s="103"/>
      <c r="B28" s="93"/>
      <c r="C28" s="15" t="s">
        <v>173</v>
      </c>
      <c r="D28" s="29" t="s">
        <v>664</v>
      </c>
      <c r="E28" s="30" t="s">
        <v>282</v>
      </c>
      <c r="F28" s="129">
        <v>1</v>
      </c>
      <c r="G28" s="103">
        <v>10</v>
      </c>
      <c r="H28" s="103">
        <v>10</v>
      </c>
      <c r="I28" s="141"/>
    </row>
    <row r="29" s="1" customFormat="1" ht="19" customHeight="1" spans="1:9">
      <c r="A29" s="103"/>
      <c r="B29" s="93"/>
      <c r="C29" s="15" t="s">
        <v>179</v>
      </c>
      <c r="D29" s="29" t="s">
        <v>665</v>
      </c>
      <c r="E29" s="30" t="s">
        <v>666</v>
      </c>
      <c r="F29" s="129" t="s">
        <v>667</v>
      </c>
      <c r="G29" s="103">
        <v>10</v>
      </c>
      <c r="H29" s="103">
        <v>10</v>
      </c>
      <c r="I29" s="141"/>
    </row>
    <row r="30" s="1" customFormat="1" ht="19" customHeight="1" spans="1:9">
      <c r="A30" s="103"/>
      <c r="B30" s="93"/>
      <c r="C30" s="15" t="s">
        <v>185</v>
      </c>
      <c r="D30" s="29" t="s">
        <v>256</v>
      </c>
      <c r="E30" s="130">
        <v>1</v>
      </c>
      <c r="F30" s="129">
        <v>1</v>
      </c>
      <c r="G30" s="103">
        <v>5</v>
      </c>
      <c r="H30" s="103">
        <v>5</v>
      </c>
      <c r="I30" s="141"/>
    </row>
    <row r="31" s="1" customFormat="1" ht="25" customHeight="1" spans="1:9">
      <c r="A31" s="103"/>
      <c r="B31" s="93"/>
      <c r="C31" s="15"/>
      <c r="D31" s="29" t="s">
        <v>668</v>
      </c>
      <c r="E31" s="30" t="s">
        <v>202</v>
      </c>
      <c r="F31" s="103" t="s">
        <v>518</v>
      </c>
      <c r="G31" s="103">
        <v>5</v>
      </c>
      <c r="H31" s="103">
        <v>5</v>
      </c>
      <c r="I31" s="141"/>
    </row>
    <row r="32" s="1" customFormat="1" ht="29" customHeight="1" spans="1:9">
      <c r="A32" s="103"/>
      <c r="B32" s="124" t="s">
        <v>332</v>
      </c>
      <c r="C32" s="15" t="s">
        <v>259</v>
      </c>
      <c r="D32" s="29" t="s">
        <v>669</v>
      </c>
      <c r="E32" s="30" t="s">
        <v>670</v>
      </c>
      <c r="F32" s="103" t="s">
        <v>518</v>
      </c>
      <c r="G32" s="103">
        <v>15</v>
      </c>
      <c r="H32" s="103">
        <v>15</v>
      </c>
      <c r="I32" s="141"/>
    </row>
    <row r="33" s="1" customFormat="1" ht="19" customHeight="1" spans="1:9">
      <c r="A33" s="103"/>
      <c r="B33" s="93"/>
      <c r="C33" s="15" t="s">
        <v>261</v>
      </c>
      <c r="D33" s="29" t="s">
        <v>671</v>
      </c>
      <c r="E33" s="30" t="s">
        <v>282</v>
      </c>
      <c r="F33" s="129">
        <v>1</v>
      </c>
      <c r="G33" s="103">
        <v>10</v>
      </c>
      <c r="H33" s="103">
        <v>10</v>
      </c>
      <c r="I33" s="141"/>
    </row>
    <row r="34" s="1" customFormat="1" ht="19" customHeight="1" spans="1:9">
      <c r="A34" s="103"/>
      <c r="B34" s="93"/>
      <c r="C34" s="15" t="s">
        <v>264</v>
      </c>
      <c r="D34" s="29" t="s">
        <v>260</v>
      </c>
      <c r="E34" s="30"/>
      <c r="F34" s="103"/>
      <c r="G34" s="103"/>
      <c r="H34" s="103"/>
      <c r="I34" s="141"/>
    </row>
    <row r="35" s="1" customFormat="1" ht="19" customHeight="1" spans="1:9">
      <c r="A35" s="103"/>
      <c r="B35" s="93"/>
      <c r="C35" s="15" t="s">
        <v>265</v>
      </c>
      <c r="D35" s="29" t="s">
        <v>260</v>
      </c>
      <c r="E35" s="30"/>
      <c r="F35" s="103"/>
      <c r="G35" s="103"/>
      <c r="H35" s="103"/>
      <c r="I35" s="141"/>
    </row>
    <row r="36" s="1" customFormat="1" ht="19" customHeight="1" spans="1:9">
      <c r="A36" s="103"/>
      <c r="B36" s="124" t="s">
        <v>267</v>
      </c>
      <c r="C36" s="15" t="s">
        <v>268</v>
      </c>
      <c r="D36" s="29" t="s">
        <v>672</v>
      </c>
      <c r="E36" s="30" t="s">
        <v>282</v>
      </c>
      <c r="F36" s="129">
        <v>1</v>
      </c>
      <c r="G36" s="103">
        <v>10</v>
      </c>
      <c r="H36" s="103">
        <v>10</v>
      </c>
      <c r="I36" s="141"/>
    </row>
    <row r="37" s="1" customFormat="1" ht="19" customHeight="1" spans="1:9">
      <c r="A37" s="103"/>
      <c r="B37" s="122"/>
      <c r="C37" s="106"/>
      <c r="D37" s="104"/>
      <c r="E37" s="133"/>
      <c r="F37" s="106"/>
      <c r="G37" s="102"/>
      <c r="H37" s="102"/>
      <c r="I37" s="141"/>
    </row>
    <row r="38" s="41" customFormat="1" ht="16" customHeight="1" spans="1:9">
      <c r="A38" s="110" t="s">
        <v>210</v>
      </c>
      <c r="B38" s="111"/>
      <c r="C38" s="111"/>
      <c r="D38" s="111"/>
      <c r="E38" s="111"/>
      <c r="F38" s="134"/>
      <c r="G38" s="108">
        <f>SUM(G15:G37)</f>
        <v>100</v>
      </c>
      <c r="H38" s="108">
        <f>SUM(H15:H37)</f>
        <v>99.98</v>
      </c>
      <c r="I38" s="140"/>
    </row>
    <row r="39" s="1" customFormat="1" ht="36" customHeight="1" spans="1:9">
      <c r="A39" s="102" t="s">
        <v>211</v>
      </c>
      <c r="B39" s="135" t="s">
        <v>381</v>
      </c>
      <c r="C39" s="136"/>
      <c r="D39" s="136"/>
      <c r="E39" s="136"/>
      <c r="F39" s="136"/>
      <c r="G39" s="136"/>
      <c r="H39" s="136"/>
      <c r="I39" s="142"/>
    </row>
    <row r="40" s="1" customFormat="1" ht="18" customHeight="1" spans="1:8">
      <c r="A40" s="9"/>
      <c r="B40" s="9" t="s">
        <v>272</v>
      </c>
      <c r="C40" s="9" t="s">
        <v>382</v>
      </c>
      <c r="D40" s="10"/>
      <c r="E40" s="9"/>
      <c r="F40" s="9"/>
      <c r="G40" s="9"/>
      <c r="H40" s="9"/>
    </row>
    <row r="41" s="98" customFormat="1" ht="33" customHeight="1" spans="1:9">
      <c r="A41" s="137" t="s">
        <v>273</v>
      </c>
      <c r="B41" s="137"/>
      <c r="C41" s="137"/>
      <c r="D41" s="137"/>
      <c r="E41" s="137"/>
      <c r="F41" s="137"/>
      <c r="G41" s="137"/>
      <c r="H41" s="137"/>
      <c r="I41" s="137"/>
    </row>
    <row r="42" s="98" customFormat="1" ht="17" customHeight="1" spans="1:9">
      <c r="A42" s="138" t="s">
        <v>214</v>
      </c>
      <c r="B42" s="138"/>
      <c r="C42" s="138"/>
      <c r="D42" s="138"/>
      <c r="E42" s="138"/>
      <c r="F42" s="138"/>
      <c r="G42" s="138"/>
      <c r="H42" s="138"/>
      <c r="I42" s="138"/>
    </row>
    <row r="43" s="98" customFormat="1" ht="29" customHeight="1" spans="1:9">
      <c r="A43" s="137" t="s">
        <v>215</v>
      </c>
      <c r="B43" s="137"/>
      <c r="C43" s="137"/>
      <c r="D43" s="137"/>
      <c r="E43" s="137"/>
      <c r="F43" s="137"/>
      <c r="G43" s="137"/>
      <c r="H43" s="137"/>
      <c r="I43" s="137"/>
    </row>
    <row r="44" s="98" customFormat="1" ht="33" customHeight="1" spans="1:9">
      <c r="A44" s="137" t="s">
        <v>216</v>
      </c>
      <c r="B44" s="137"/>
      <c r="C44" s="137"/>
      <c r="D44" s="137"/>
      <c r="E44" s="137"/>
      <c r="F44" s="137"/>
      <c r="G44" s="137"/>
      <c r="H44" s="137"/>
      <c r="I44" s="137"/>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8:F38"/>
    <mergeCell ref="B39:I39"/>
    <mergeCell ref="A41:I41"/>
    <mergeCell ref="A42:I42"/>
    <mergeCell ref="A43:I43"/>
    <mergeCell ref="A44:I44"/>
    <mergeCell ref="A6:A11"/>
    <mergeCell ref="A12:A13"/>
    <mergeCell ref="A14:A37"/>
    <mergeCell ref="B15:B19"/>
    <mergeCell ref="B20:B26"/>
    <mergeCell ref="B27:B31"/>
    <mergeCell ref="B32:B35"/>
    <mergeCell ref="B36:B37"/>
    <mergeCell ref="C15:C17"/>
    <mergeCell ref="C18:C19"/>
    <mergeCell ref="C20:C22"/>
    <mergeCell ref="C23:C26"/>
    <mergeCell ref="C30:C31"/>
  </mergeCells>
  <pageMargins left="0.75" right="0.75" top="1" bottom="1" header="0.5" footer="0.5"/>
  <pageSetup paperSize="9" scale="72"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workbookViewId="0">
      <selection activeCell="A3" sqref="$A3:$XFD3"/>
    </sheetView>
  </sheetViews>
  <sheetFormatPr defaultColWidth="9" defaultRowHeight="13.5"/>
  <cols>
    <col min="1" max="1" width="7" customWidth="1"/>
    <col min="2" max="2" width="7.75" customWidth="1"/>
    <col min="3" max="3" width="7.875" customWidth="1"/>
    <col min="4" max="4" width="15.5" style="43" customWidth="1"/>
    <col min="5" max="6" width="15.5" customWidth="1"/>
    <col min="7" max="8" width="6.875" customWidth="1"/>
    <col min="9" max="9" width="1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86</v>
      </c>
      <c r="C4" s="47"/>
      <c r="D4" s="48"/>
      <c r="E4" s="47"/>
      <c r="F4" s="47"/>
      <c r="G4" s="47"/>
      <c r="H4" s="47"/>
      <c r="I4" s="47"/>
    </row>
    <row r="5" s="41" customFormat="1" ht="21" customHeight="1" spans="1:9">
      <c r="A5" s="49" t="s">
        <v>222</v>
      </c>
      <c r="B5" s="47" t="s">
        <v>94</v>
      </c>
      <c r="C5" s="47"/>
      <c r="D5" s="48"/>
      <c r="E5" s="50"/>
      <c r="F5" s="47" t="s">
        <v>223</v>
      </c>
      <c r="G5" s="47" t="s">
        <v>94</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188500</v>
      </c>
      <c r="E7" s="58">
        <f t="shared" si="0"/>
        <v>0</v>
      </c>
      <c r="F7" s="58">
        <f t="shared" si="0"/>
        <v>188500</v>
      </c>
      <c r="G7" s="59">
        <f>F7/(D7+E7)</f>
        <v>1</v>
      </c>
      <c r="H7" s="60"/>
      <c r="I7" s="92"/>
    </row>
    <row r="8" customFormat="1" ht="18" customHeight="1" spans="1:9">
      <c r="A8" s="56"/>
      <c r="B8" s="61" t="s">
        <v>230</v>
      </c>
      <c r="C8" s="61"/>
      <c r="D8" s="57">
        <v>188500</v>
      </c>
      <c r="E8" s="58">
        <f>E9+E10</f>
        <v>0</v>
      </c>
      <c r="F8" s="58">
        <v>188500</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v>188500</v>
      </c>
      <c r="E10" s="65"/>
      <c r="F10" s="66">
        <v>188500</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8" t="s">
        <v>673</v>
      </c>
      <c r="C13" s="48"/>
      <c r="D13" s="48"/>
      <c r="E13" s="48"/>
      <c r="F13" s="48" t="s">
        <v>674</v>
      </c>
      <c r="G13" s="48"/>
      <c r="H13" s="48"/>
      <c r="I13" s="48"/>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73" t="s">
        <v>123</v>
      </c>
      <c r="G15" s="47">
        <v>2</v>
      </c>
      <c r="H15" s="47">
        <v>2</v>
      </c>
      <c r="I15" s="94"/>
    </row>
    <row r="16" customFormat="1" ht="19" customHeight="1" spans="1:9">
      <c r="A16" s="47"/>
      <c r="B16" s="68"/>
      <c r="C16" s="68"/>
      <c r="D16" s="72" t="s">
        <v>121</v>
      </c>
      <c r="E16" s="26" t="s">
        <v>122</v>
      </c>
      <c r="F16" s="73" t="s">
        <v>123</v>
      </c>
      <c r="G16" s="47">
        <v>2</v>
      </c>
      <c r="H16" s="47">
        <v>2</v>
      </c>
      <c r="I16" s="94"/>
    </row>
    <row r="17" customFormat="1" ht="19" customHeight="1" spans="1:9">
      <c r="A17" s="47"/>
      <c r="B17" s="68"/>
      <c r="C17" s="70"/>
      <c r="D17" s="72" t="s">
        <v>124</v>
      </c>
      <c r="E17" s="26" t="s">
        <v>125</v>
      </c>
      <c r="F17" s="73" t="s">
        <v>123</v>
      </c>
      <c r="G17" s="47">
        <v>2</v>
      </c>
      <c r="H17" s="47">
        <v>2</v>
      </c>
      <c r="I17" s="94"/>
    </row>
    <row r="18" customFormat="1" ht="19" customHeight="1" spans="1:9">
      <c r="A18" s="47"/>
      <c r="B18" s="68"/>
      <c r="C18" s="71" t="s">
        <v>239</v>
      </c>
      <c r="D18" s="72" t="s">
        <v>240</v>
      </c>
      <c r="E18" s="74">
        <v>1</v>
      </c>
      <c r="F18" s="75">
        <v>1</v>
      </c>
      <c r="G18" s="47">
        <v>2</v>
      </c>
      <c r="H18" s="47">
        <v>2</v>
      </c>
      <c r="I18" s="94"/>
    </row>
    <row r="19" customFormat="1" ht="19" customHeight="1" spans="1:9">
      <c r="A19" s="47"/>
      <c r="B19" s="68"/>
      <c r="C19" s="70"/>
      <c r="D19" s="72" t="s">
        <v>241</v>
      </c>
      <c r="E19" s="76">
        <v>1</v>
      </c>
      <c r="F19" s="75">
        <v>1</v>
      </c>
      <c r="G19" s="47">
        <v>2</v>
      </c>
      <c r="H19" s="47">
        <v>2</v>
      </c>
      <c r="I19" s="94"/>
    </row>
    <row r="20" customFormat="1" ht="19" customHeight="1" spans="1:9">
      <c r="A20" s="47"/>
      <c r="B20" s="69" t="s">
        <v>242</v>
      </c>
      <c r="C20" s="71" t="s">
        <v>243</v>
      </c>
      <c r="D20" s="72" t="s">
        <v>142</v>
      </c>
      <c r="E20" s="77" t="s">
        <v>143</v>
      </c>
      <c r="F20" s="73" t="s">
        <v>123</v>
      </c>
      <c r="G20" s="47">
        <v>2</v>
      </c>
      <c r="H20" s="47">
        <v>2</v>
      </c>
      <c r="I20" s="94"/>
    </row>
    <row r="21" customFormat="1" ht="19" customHeight="1" spans="1:9">
      <c r="A21" s="47"/>
      <c r="B21" s="68"/>
      <c r="C21" s="68"/>
      <c r="D21" s="72" t="s">
        <v>244</v>
      </c>
      <c r="E21" s="77" t="s">
        <v>245</v>
      </c>
      <c r="F21" s="73" t="s">
        <v>123</v>
      </c>
      <c r="G21" s="47">
        <v>2</v>
      </c>
      <c r="H21" s="47">
        <v>2</v>
      </c>
      <c r="I21" s="94"/>
    </row>
    <row r="22" customFormat="1" ht="19" customHeight="1" spans="1:9">
      <c r="A22" s="47"/>
      <c r="B22" s="68"/>
      <c r="C22" s="70"/>
      <c r="D22" s="72" t="s">
        <v>246</v>
      </c>
      <c r="E22" s="77" t="s">
        <v>247</v>
      </c>
      <c r="F22" s="73" t="s">
        <v>123</v>
      </c>
      <c r="G22" s="47">
        <v>1</v>
      </c>
      <c r="H22" s="47">
        <v>1</v>
      </c>
      <c r="I22" s="94"/>
    </row>
    <row r="23" customFormat="1" ht="19" customHeight="1" spans="1:9">
      <c r="A23" s="47"/>
      <c r="B23" s="68"/>
      <c r="C23" s="71" t="s">
        <v>248</v>
      </c>
      <c r="D23" s="72" t="s">
        <v>142</v>
      </c>
      <c r="E23" s="77" t="s">
        <v>143</v>
      </c>
      <c r="F23" s="73" t="s">
        <v>123</v>
      </c>
      <c r="G23" s="47">
        <v>2</v>
      </c>
      <c r="H23" s="47">
        <v>2</v>
      </c>
      <c r="I23" s="94"/>
    </row>
    <row r="24" customFormat="1" ht="19" customHeight="1" spans="1:9">
      <c r="A24" s="47"/>
      <c r="B24" s="68"/>
      <c r="C24" s="68"/>
      <c r="D24" s="72" t="s">
        <v>144</v>
      </c>
      <c r="E24" s="77" t="s">
        <v>145</v>
      </c>
      <c r="F24" s="73" t="s">
        <v>123</v>
      </c>
      <c r="G24" s="47">
        <v>2</v>
      </c>
      <c r="H24" s="47">
        <v>2</v>
      </c>
      <c r="I24" s="94"/>
    </row>
    <row r="25" customFormat="1" ht="19" customHeight="1" spans="1:9">
      <c r="A25" s="47"/>
      <c r="B25" s="68"/>
      <c r="C25" s="68"/>
      <c r="D25" s="72" t="s">
        <v>249</v>
      </c>
      <c r="E25" s="77" t="s">
        <v>245</v>
      </c>
      <c r="F25" s="73" t="s">
        <v>123</v>
      </c>
      <c r="G25" s="47">
        <v>1</v>
      </c>
      <c r="H25" s="47">
        <v>1</v>
      </c>
      <c r="I25" s="94"/>
    </row>
    <row r="26" customFormat="1" ht="19" customHeight="1" spans="1:9">
      <c r="A26" s="47"/>
      <c r="B26" s="68"/>
      <c r="C26" s="70"/>
      <c r="D26" s="72" t="s">
        <v>250</v>
      </c>
      <c r="E26" s="76">
        <v>1</v>
      </c>
      <c r="F26" s="75">
        <v>1</v>
      </c>
      <c r="G26" s="47">
        <v>10</v>
      </c>
      <c r="H26" s="47">
        <v>10</v>
      </c>
      <c r="I26" s="94"/>
    </row>
    <row r="27" s="41" customFormat="1" ht="24" customHeight="1" spans="1:9">
      <c r="A27" s="47"/>
      <c r="B27" s="69" t="s">
        <v>252</v>
      </c>
      <c r="C27" s="78" t="s">
        <v>155</v>
      </c>
      <c r="D27" s="79" t="s">
        <v>675</v>
      </c>
      <c r="E27" s="80" t="s">
        <v>676</v>
      </c>
      <c r="F27" s="80" t="s">
        <v>676</v>
      </c>
      <c r="G27" s="73">
        <v>9</v>
      </c>
      <c r="H27" s="73">
        <v>9</v>
      </c>
      <c r="I27" s="95"/>
    </row>
    <row r="28" s="41" customFormat="1" ht="29" customHeight="1" spans="1:9">
      <c r="A28" s="47"/>
      <c r="B28" s="62"/>
      <c r="C28" s="78" t="s">
        <v>173</v>
      </c>
      <c r="D28" s="79" t="s">
        <v>677</v>
      </c>
      <c r="E28" s="80" t="s">
        <v>202</v>
      </c>
      <c r="F28" s="73" t="s">
        <v>123</v>
      </c>
      <c r="G28" s="73">
        <v>9</v>
      </c>
      <c r="H28" s="73">
        <v>9</v>
      </c>
      <c r="I28" s="95"/>
    </row>
    <row r="29" s="41" customFormat="1" ht="25" customHeight="1" spans="1:9">
      <c r="A29" s="47"/>
      <c r="B29" s="62"/>
      <c r="C29" s="78" t="s">
        <v>179</v>
      </c>
      <c r="D29" s="79" t="s">
        <v>678</v>
      </c>
      <c r="E29" s="80" t="s">
        <v>679</v>
      </c>
      <c r="F29" s="73" t="s">
        <v>123</v>
      </c>
      <c r="G29" s="73">
        <v>8</v>
      </c>
      <c r="H29" s="73">
        <v>8</v>
      </c>
      <c r="I29" s="95"/>
    </row>
    <row r="30" s="41" customFormat="1" ht="19" customHeight="1" spans="1:9">
      <c r="A30" s="47"/>
      <c r="B30" s="62"/>
      <c r="C30" s="78" t="s">
        <v>185</v>
      </c>
      <c r="D30" s="79" t="s">
        <v>256</v>
      </c>
      <c r="E30" s="75">
        <v>1</v>
      </c>
      <c r="F30" s="75">
        <v>1</v>
      </c>
      <c r="G30" s="73">
        <v>9</v>
      </c>
      <c r="H30" s="73">
        <v>9</v>
      </c>
      <c r="I30" s="95"/>
    </row>
    <row r="31" s="41" customFormat="1" ht="19" customHeight="1" spans="1:9">
      <c r="A31" s="47"/>
      <c r="B31" s="81" t="s">
        <v>258</v>
      </c>
      <c r="C31" s="78" t="s">
        <v>259</v>
      </c>
      <c r="D31" s="79" t="s">
        <v>260</v>
      </c>
      <c r="E31" s="80" t="s">
        <v>260</v>
      </c>
      <c r="F31" s="80" t="s">
        <v>260</v>
      </c>
      <c r="G31" s="73"/>
      <c r="H31" s="73"/>
      <c r="I31" s="95"/>
    </row>
    <row r="32" s="41" customFormat="1" ht="19" customHeight="1" spans="1:9">
      <c r="A32" s="47"/>
      <c r="B32" s="81"/>
      <c r="C32" s="78" t="s">
        <v>261</v>
      </c>
      <c r="D32" s="79" t="s">
        <v>260</v>
      </c>
      <c r="E32" s="80" t="s">
        <v>260</v>
      </c>
      <c r="F32" s="80" t="s">
        <v>260</v>
      </c>
      <c r="G32" s="73"/>
      <c r="H32" s="73"/>
      <c r="I32" s="95"/>
    </row>
    <row r="33" s="41" customFormat="1" ht="19" customHeight="1" spans="1:9">
      <c r="A33" s="47"/>
      <c r="B33" s="81"/>
      <c r="C33" s="78" t="s">
        <v>264</v>
      </c>
      <c r="D33" s="79" t="s">
        <v>260</v>
      </c>
      <c r="E33" s="80" t="s">
        <v>260</v>
      </c>
      <c r="F33" s="80" t="s">
        <v>260</v>
      </c>
      <c r="G33" s="73"/>
      <c r="H33" s="73"/>
      <c r="I33" s="95"/>
    </row>
    <row r="34" s="41" customFormat="1" ht="23" customHeight="1" spans="1:9">
      <c r="A34" s="47"/>
      <c r="B34" s="81"/>
      <c r="C34" s="78" t="s">
        <v>265</v>
      </c>
      <c r="D34" s="79" t="s">
        <v>680</v>
      </c>
      <c r="E34" s="80" t="s">
        <v>202</v>
      </c>
      <c r="F34" s="73" t="s">
        <v>123</v>
      </c>
      <c r="G34" s="73">
        <v>25</v>
      </c>
      <c r="H34" s="73">
        <v>25</v>
      </c>
      <c r="I34" s="95"/>
    </row>
    <row r="35" s="41" customFormat="1" ht="19" customHeight="1" spans="1:9">
      <c r="A35" s="47"/>
      <c r="B35" s="69" t="s">
        <v>267</v>
      </c>
      <c r="C35" s="82" t="s">
        <v>268</v>
      </c>
      <c r="D35" s="79" t="s">
        <v>269</v>
      </c>
      <c r="E35" s="80" t="s">
        <v>289</v>
      </c>
      <c r="F35" s="80" t="s">
        <v>289</v>
      </c>
      <c r="G35" s="73">
        <v>10</v>
      </c>
      <c r="H35" s="73">
        <v>10</v>
      </c>
      <c r="I35" s="95"/>
    </row>
    <row r="36" s="41" customFormat="1" ht="19" customHeight="1" spans="1:9">
      <c r="A36" s="47"/>
      <c r="B36" s="67"/>
      <c r="C36" s="83"/>
      <c r="D36" s="48"/>
      <c r="E36" s="84"/>
      <c r="F36" s="73"/>
      <c r="G36" s="73"/>
      <c r="H36" s="73"/>
      <c r="I36" s="95"/>
    </row>
    <row r="37" ht="16" customHeight="1" spans="1:9">
      <c r="A37" s="54" t="s">
        <v>210</v>
      </c>
      <c r="B37" s="55"/>
      <c r="C37" s="55"/>
      <c r="D37" s="55"/>
      <c r="E37" s="55"/>
      <c r="F37" s="85"/>
      <c r="G37" s="52">
        <f>SUM(G15:G36)</f>
        <v>100</v>
      </c>
      <c r="H37" s="52">
        <f>SUM(H15:H36)</f>
        <v>100</v>
      </c>
      <c r="I37" s="94"/>
    </row>
    <row r="38" s="41" customFormat="1" ht="36" customHeight="1" spans="1:9">
      <c r="A38" s="46" t="s">
        <v>211</v>
      </c>
      <c r="B38" s="86" t="s">
        <v>681</v>
      </c>
      <c r="C38" s="87"/>
      <c r="D38" s="87"/>
      <c r="E38" s="87"/>
      <c r="F38" s="87"/>
      <c r="G38" s="87"/>
      <c r="H38" s="87"/>
      <c r="I38" s="96"/>
    </row>
    <row r="39" s="41" customFormat="1" ht="18" customHeight="1" spans="1:8">
      <c r="A39" s="88"/>
      <c r="B39" s="88" t="s">
        <v>272</v>
      </c>
      <c r="C39" s="88"/>
      <c r="D39" s="89"/>
      <c r="E39" s="88"/>
      <c r="F39" s="88"/>
      <c r="G39" s="88"/>
      <c r="H39" s="88"/>
    </row>
    <row r="40" ht="33" customHeight="1" spans="1:9">
      <c r="A40" s="90" t="s">
        <v>273</v>
      </c>
      <c r="B40" s="90"/>
      <c r="C40" s="90"/>
      <c r="D40" s="90"/>
      <c r="E40" s="90"/>
      <c r="F40" s="90"/>
      <c r="G40" s="90"/>
      <c r="H40" s="90"/>
      <c r="I40" s="90"/>
    </row>
    <row r="41" ht="17" customHeight="1" spans="1:9">
      <c r="A41" s="91" t="s">
        <v>214</v>
      </c>
      <c r="B41" s="91"/>
      <c r="C41" s="91"/>
      <c r="D41" s="91"/>
      <c r="E41" s="91"/>
      <c r="F41" s="91"/>
      <c r="G41" s="91"/>
      <c r="H41" s="91"/>
      <c r="I41" s="91"/>
    </row>
    <row r="42" ht="29" customHeight="1" spans="1:9">
      <c r="A42" s="90" t="s">
        <v>215</v>
      </c>
      <c r="B42" s="90"/>
      <c r="C42" s="90"/>
      <c r="D42" s="90"/>
      <c r="E42" s="90"/>
      <c r="F42" s="90"/>
      <c r="G42" s="90"/>
      <c r="H42" s="90"/>
      <c r="I42" s="90"/>
    </row>
    <row r="43" ht="33" customHeight="1" spans="1:9">
      <c r="A43" s="90" t="s">
        <v>216</v>
      </c>
      <c r="B43" s="90"/>
      <c r="C43" s="90"/>
      <c r="D43" s="90"/>
      <c r="E43" s="90"/>
      <c r="F43" s="90"/>
      <c r="G43" s="90"/>
      <c r="H43" s="90"/>
      <c r="I43" s="90"/>
    </row>
  </sheetData>
  <mergeCells count="39">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 ref="C35:C36"/>
  </mergeCells>
  <pageMargins left="0.75" right="0.75" top="1" bottom="1" header="0.5" footer="0.5"/>
  <pageSetup paperSize="9" scale="75"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workbookViewId="0">
      <selection activeCell="L18" sqref="L18"/>
    </sheetView>
  </sheetViews>
  <sheetFormatPr defaultColWidth="9" defaultRowHeight="13.5"/>
  <cols>
    <col min="1" max="1" width="7" style="4" customWidth="1"/>
    <col min="2" max="2" width="10" style="4" customWidth="1"/>
    <col min="3" max="3" width="11.875" style="4" customWidth="1"/>
    <col min="4" max="4" width="23.5" style="5" customWidth="1"/>
    <col min="5" max="6" width="15.5" style="4" customWidth="1"/>
    <col min="7" max="8" width="6.88333333333333" style="4" customWidth="1"/>
    <col min="9" max="9" width="17.75" style="4" customWidth="1"/>
    <col min="10" max="16384" width="9" style="4"/>
  </cols>
  <sheetData>
    <row r="1" customFormat="1" ht="20.25" spans="1:9">
      <c r="A1" s="6" t="s">
        <v>217</v>
      </c>
      <c r="B1" s="6"/>
      <c r="C1" s="6"/>
      <c r="D1" s="6"/>
      <c r="E1" s="6"/>
      <c r="F1" s="6"/>
      <c r="G1" s="6"/>
      <c r="H1" s="6"/>
      <c r="I1" s="6"/>
    </row>
    <row r="2" customFormat="1" spans="1:9">
      <c r="A2" s="7"/>
      <c r="B2" s="7"/>
      <c r="C2" s="7"/>
      <c r="D2" s="8"/>
      <c r="E2" s="7" t="s">
        <v>218</v>
      </c>
      <c r="F2" s="7"/>
      <c r="G2" s="7"/>
      <c r="H2" s="7"/>
      <c r="I2" s="36"/>
    </row>
    <row r="3" s="1" customFormat="1" spans="1:9">
      <c r="A3" s="9" t="s">
        <v>219</v>
      </c>
      <c r="B3" s="9"/>
      <c r="C3" s="9" t="s">
        <v>94</v>
      </c>
      <c r="D3" s="10"/>
      <c r="E3" s="9"/>
      <c r="F3" s="9"/>
      <c r="G3" s="9"/>
      <c r="H3" s="9" t="s">
        <v>220</v>
      </c>
      <c r="I3" s="37">
        <v>45181</v>
      </c>
    </row>
    <row r="4" s="2" customFormat="1" ht="21" customHeight="1" spans="1:9">
      <c r="A4" s="11" t="s">
        <v>221</v>
      </c>
      <c r="B4" s="12" t="s">
        <v>88</v>
      </c>
      <c r="C4" s="12"/>
      <c r="D4" s="13"/>
      <c r="E4" s="12"/>
      <c r="F4" s="12"/>
      <c r="G4" s="12"/>
      <c r="H4" s="12"/>
      <c r="I4" s="12"/>
    </row>
    <row r="5" s="2" customFormat="1" ht="21" customHeight="1" spans="1:9">
      <c r="A5" s="14" t="s">
        <v>222</v>
      </c>
      <c r="B5" s="12" t="s">
        <v>94</v>
      </c>
      <c r="C5" s="12"/>
      <c r="D5" s="13"/>
      <c r="E5" s="15"/>
      <c r="F5" s="12" t="s">
        <v>223</v>
      </c>
      <c r="G5" s="12" t="s">
        <v>94</v>
      </c>
      <c r="H5" s="12"/>
      <c r="I5" s="12"/>
    </row>
    <row r="6" s="3" customFormat="1" ht="24" customHeight="1" spans="1:9">
      <c r="A6" s="16" t="s">
        <v>224</v>
      </c>
      <c r="B6" s="17" t="s">
        <v>96</v>
      </c>
      <c r="C6" s="17"/>
      <c r="D6" s="16" t="s">
        <v>682</v>
      </c>
      <c r="E6" s="17" t="s">
        <v>226</v>
      </c>
      <c r="F6" s="16" t="s">
        <v>227</v>
      </c>
      <c r="G6" s="17" t="s">
        <v>228</v>
      </c>
      <c r="H6" s="17"/>
      <c r="I6" s="17"/>
    </row>
    <row r="7" customFormat="1" ht="18" customHeight="1" spans="1:9">
      <c r="A7" s="16"/>
      <c r="B7" s="17" t="s">
        <v>229</v>
      </c>
      <c r="C7" s="17"/>
      <c r="D7" s="18">
        <f t="shared" ref="D7:F7" si="0">D8+D11</f>
        <v>90000</v>
      </c>
      <c r="E7" s="19">
        <f t="shared" si="0"/>
        <v>0</v>
      </c>
      <c r="F7" s="19">
        <f t="shared" si="0"/>
        <v>90000</v>
      </c>
      <c r="G7" s="20">
        <f t="shared" ref="G7:G10" si="1">F7/(D7+E7)</f>
        <v>1</v>
      </c>
      <c r="H7" s="20"/>
      <c r="I7" s="20"/>
    </row>
    <row r="8" customFormat="1" ht="18" customHeight="1" spans="1:9">
      <c r="A8" s="16"/>
      <c r="B8" s="21" t="s">
        <v>230</v>
      </c>
      <c r="C8" s="21"/>
      <c r="D8" s="18">
        <f t="shared" ref="D8:F8" si="2">D9+D10</f>
        <v>90000</v>
      </c>
      <c r="E8" s="19">
        <f t="shared" si="2"/>
        <v>0</v>
      </c>
      <c r="F8" s="19">
        <f t="shared" si="2"/>
        <v>90000</v>
      </c>
      <c r="G8" s="20">
        <f t="shared" si="1"/>
        <v>1</v>
      </c>
      <c r="H8" s="20"/>
      <c r="I8" s="20"/>
    </row>
    <row r="9" s="2" customFormat="1" ht="18" customHeight="1" spans="1:9">
      <c r="A9" s="13"/>
      <c r="B9" s="22" t="s">
        <v>231</v>
      </c>
      <c r="C9" s="22"/>
      <c r="D9" s="23">
        <v>0</v>
      </c>
      <c r="E9" s="23">
        <v>0</v>
      </c>
      <c r="F9" s="19">
        <v>0</v>
      </c>
      <c r="G9" s="17" t="s">
        <v>102</v>
      </c>
      <c r="H9" s="17"/>
      <c r="I9" s="17"/>
    </row>
    <row r="10" s="2" customFormat="1" ht="18" customHeight="1" spans="1:9">
      <c r="A10" s="13"/>
      <c r="B10" s="22" t="s">
        <v>232</v>
      </c>
      <c r="C10" s="22"/>
      <c r="D10" s="23">
        <v>90000</v>
      </c>
      <c r="E10" s="23">
        <v>0</v>
      </c>
      <c r="F10" s="19">
        <v>90000</v>
      </c>
      <c r="G10" s="20">
        <f t="shared" si="1"/>
        <v>1</v>
      </c>
      <c r="H10" s="20"/>
      <c r="I10" s="20"/>
    </row>
    <row r="11" s="2" customFormat="1" ht="18" customHeight="1" spans="1:9">
      <c r="A11" s="13"/>
      <c r="B11" s="22" t="s">
        <v>104</v>
      </c>
      <c r="C11" s="22"/>
      <c r="D11" s="23">
        <v>0</v>
      </c>
      <c r="E11" s="23">
        <v>0</v>
      </c>
      <c r="F11" s="19"/>
      <c r="G11" s="17" t="s">
        <v>102</v>
      </c>
      <c r="H11" s="17"/>
      <c r="I11" s="17"/>
    </row>
    <row r="12" customFormat="1" ht="18" customHeight="1" spans="1:9">
      <c r="A12" s="16" t="s">
        <v>105</v>
      </c>
      <c r="B12" s="17" t="s">
        <v>106</v>
      </c>
      <c r="C12" s="17"/>
      <c r="D12" s="16"/>
      <c r="E12" s="17"/>
      <c r="F12" s="17" t="s">
        <v>107</v>
      </c>
      <c r="G12" s="17"/>
      <c r="H12" s="17"/>
      <c r="I12" s="17"/>
    </row>
    <row r="13" s="2" customFormat="1" ht="46" customHeight="1" spans="1:9">
      <c r="A13" s="13"/>
      <c r="B13" s="13" t="s">
        <v>683</v>
      </c>
      <c r="C13" s="13"/>
      <c r="D13" s="13"/>
      <c r="E13" s="13"/>
      <c r="F13" s="13" t="s">
        <v>684</v>
      </c>
      <c r="G13" s="13"/>
      <c r="H13" s="13"/>
      <c r="I13" s="13"/>
    </row>
    <row r="14" customFormat="1" ht="33" customHeight="1" spans="1:9">
      <c r="A14" s="12" t="s">
        <v>110</v>
      </c>
      <c r="B14" s="12" t="s">
        <v>111</v>
      </c>
      <c r="C14" s="12" t="s">
        <v>112</v>
      </c>
      <c r="D14" s="13" t="s">
        <v>113</v>
      </c>
      <c r="E14" s="12" t="s">
        <v>114</v>
      </c>
      <c r="F14" s="12" t="s">
        <v>115</v>
      </c>
      <c r="G14" s="12" t="s">
        <v>116</v>
      </c>
      <c r="H14" s="12" t="s">
        <v>117</v>
      </c>
      <c r="I14" s="13" t="s">
        <v>118</v>
      </c>
    </row>
    <row r="15" s="4" customFormat="1" ht="19" customHeight="1" spans="1:9">
      <c r="A15" s="12"/>
      <c r="B15" s="13" t="s">
        <v>235</v>
      </c>
      <c r="C15" s="12" t="s">
        <v>236</v>
      </c>
      <c r="D15" s="24" t="s">
        <v>237</v>
      </c>
      <c r="E15" s="25" t="s">
        <v>238</v>
      </c>
      <c r="F15" s="26" t="s">
        <v>123</v>
      </c>
      <c r="G15" s="12">
        <v>2</v>
      </c>
      <c r="H15" s="12">
        <v>2</v>
      </c>
      <c r="I15" s="38"/>
    </row>
    <row r="16" s="4" customFormat="1" ht="19" customHeight="1" spans="1:9">
      <c r="A16" s="12"/>
      <c r="B16" s="12"/>
      <c r="C16" s="12"/>
      <c r="D16" s="24" t="s">
        <v>121</v>
      </c>
      <c r="E16" s="25" t="s">
        <v>122</v>
      </c>
      <c r="F16" s="26" t="s">
        <v>123</v>
      </c>
      <c r="G16" s="12">
        <v>2</v>
      </c>
      <c r="H16" s="12">
        <v>2</v>
      </c>
      <c r="I16" s="38"/>
    </row>
    <row r="17" s="4" customFormat="1" ht="19" customHeight="1" spans="1:9">
      <c r="A17" s="12"/>
      <c r="B17" s="12"/>
      <c r="C17" s="12"/>
      <c r="D17" s="24" t="s">
        <v>124</v>
      </c>
      <c r="E17" s="25" t="s">
        <v>125</v>
      </c>
      <c r="F17" s="26" t="s">
        <v>123</v>
      </c>
      <c r="G17" s="12">
        <v>2</v>
      </c>
      <c r="H17" s="12">
        <v>2</v>
      </c>
      <c r="I17" s="38"/>
    </row>
    <row r="18" s="4" customFormat="1" ht="19" customHeight="1" spans="1:9">
      <c r="A18" s="12"/>
      <c r="B18" s="12"/>
      <c r="C18" s="12" t="s">
        <v>239</v>
      </c>
      <c r="D18" s="24" t="s">
        <v>240</v>
      </c>
      <c r="E18" s="27">
        <v>1</v>
      </c>
      <c r="F18" s="27">
        <v>1</v>
      </c>
      <c r="G18" s="12">
        <v>2</v>
      </c>
      <c r="H18" s="12">
        <v>2</v>
      </c>
      <c r="I18" s="38"/>
    </row>
    <row r="19" s="4" customFormat="1" ht="19" customHeight="1" spans="1:9">
      <c r="A19" s="12"/>
      <c r="B19" s="12"/>
      <c r="C19" s="12"/>
      <c r="D19" s="24" t="s">
        <v>241</v>
      </c>
      <c r="E19" s="27">
        <v>1</v>
      </c>
      <c r="F19" s="27">
        <v>1</v>
      </c>
      <c r="G19" s="12">
        <v>2</v>
      </c>
      <c r="H19" s="12">
        <v>2</v>
      </c>
      <c r="I19" s="38"/>
    </row>
    <row r="20" s="4" customFormat="1" ht="19" customHeight="1" spans="1:9">
      <c r="A20" s="12"/>
      <c r="B20" s="13" t="s">
        <v>242</v>
      </c>
      <c r="C20" s="12" t="s">
        <v>243</v>
      </c>
      <c r="D20" s="24" t="s">
        <v>142</v>
      </c>
      <c r="E20" s="28" t="s">
        <v>143</v>
      </c>
      <c r="F20" s="26" t="s">
        <v>123</v>
      </c>
      <c r="G20" s="12">
        <v>2</v>
      </c>
      <c r="H20" s="12">
        <v>2</v>
      </c>
      <c r="I20" s="38"/>
    </row>
    <row r="21" s="4" customFormat="1" ht="19" customHeight="1" spans="1:9">
      <c r="A21" s="12"/>
      <c r="B21" s="12"/>
      <c r="C21" s="12"/>
      <c r="D21" s="24" t="s">
        <v>244</v>
      </c>
      <c r="E21" s="28" t="s">
        <v>245</v>
      </c>
      <c r="F21" s="26" t="s">
        <v>123</v>
      </c>
      <c r="G21" s="12">
        <v>2</v>
      </c>
      <c r="H21" s="12">
        <v>2</v>
      </c>
      <c r="I21" s="38"/>
    </row>
    <row r="22" s="4" customFormat="1" ht="19" customHeight="1" spans="1:9">
      <c r="A22" s="12"/>
      <c r="B22" s="12"/>
      <c r="C22" s="12"/>
      <c r="D22" s="24" t="s">
        <v>246</v>
      </c>
      <c r="E22" s="28" t="s">
        <v>247</v>
      </c>
      <c r="F22" s="26" t="s">
        <v>123</v>
      </c>
      <c r="G22" s="12">
        <v>1</v>
      </c>
      <c r="H22" s="12">
        <v>1</v>
      </c>
      <c r="I22" s="38"/>
    </row>
    <row r="23" s="4" customFormat="1" ht="19" customHeight="1" spans="1:9">
      <c r="A23" s="12"/>
      <c r="B23" s="12"/>
      <c r="C23" s="12" t="s">
        <v>248</v>
      </c>
      <c r="D23" s="24" t="s">
        <v>142</v>
      </c>
      <c r="E23" s="28" t="s">
        <v>143</v>
      </c>
      <c r="F23" s="26" t="s">
        <v>123</v>
      </c>
      <c r="G23" s="12">
        <v>2</v>
      </c>
      <c r="H23" s="12">
        <v>2</v>
      </c>
      <c r="I23" s="38"/>
    </row>
    <row r="24" s="4" customFormat="1" ht="19" customHeight="1" spans="1:9">
      <c r="A24" s="12"/>
      <c r="B24" s="12"/>
      <c r="C24" s="12"/>
      <c r="D24" s="24" t="s">
        <v>144</v>
      </c>
      <c r="E24" s="28" t="s">
        <v>145</v>
      </c>
      <c r="F24" s="26" t="s">
        <v>123</v>
      </c>
      <c r="G24" s="12">
        <v>2</v>
      </c>
      <c r="H24" s="12">
        <v>2</v>
      </c>
      <c r="I24" s="38"/>
    </row>
    <row r="25" s="4" customFormat="1" ht="19" customHeight="1" spans="1:9">
      <c r="A25" s="12"/>
      <c r="B25" s="12"/>
      <c r="C25" s="12"/>
      <c r="D25" s="24" t="s">
        <v>249</v>
      </c>
      <c r="E25" s="28" t="s">
        <v>245</v>
      </c>
      <c r="F25" s="26" t="s">
        <v>123</v>
      </c>
      <c r="G25" s="12">
        <v>1</v>
      </c>
      <c r="H25" s="12">
        <v>1</v>
      </c>
      <c r="I25" s="38"/>
    </row>
    <row r="26" s="4" customFormat="1" ht="19" customHeight="1" spans="1:9">
      <c r="A26" s="12"/>
      <c r="B26" s="12"/>
      <c r="C26" s="12"/>
      <c r="D26" s="24" t="s">
        <v>250</v>
      </c>
      <c r="E26" s="27">
        <v>1</v>
      </c>
      <c r="F26" s="27">
        <v>1</v>
      </c>
      <c r="G26" s="12">
        <v>10</v>
      </c>
      <c r="H26" s="12">
        <v>10</v>
      </c>
      <c r="I26" s="38"/>
    </row>
    <row r="27" s="2" customFormat="1" ht="19" customHeight="1" spans="1:9">
      <c r="A27" s="12"/>
      <c r="B27" s="13" t="s">
        <v>327</v>
      </c>
      <c r="C27" s="15" t="s">
        <v>155</v>
      </c>
      <c r="D27" s="29" t="s">
        <v>685</v>
      </c>
      <c r="E27" s="30" t="s">
        <v>686</v>
      </c>
      <c r="F27" s="30" t="s">
        <v>686</v>
      </c>
      <c r="G27" s="12">
        <v>10</v>
      </c>
      <c r="H27" s="12">
        <v>10</v>
      </c>
      <c r="I27" s="39"/>
    </row>
    <row r="28" s="2" customFormat="1" ht="19" customHeight="1" spans="1:9">
      <c r="A28" s="12"/>
      <c r="B28" s="13"/>
      <c r="C28" s="15" t="s">
        <v>173</v>
      </c>
      <c r="D28" s="29" t="s">
        <v>687</v>
      </c>
      <c r="E28" s="30" t="s">
        <v>688</v>
      </c>
      <c r="F28" s="26" t="s">
        <v>123</v>
      </c>
      <c r="G28" s="12">
        <v>9</v>
      </c>
      <c r="H28" s="12">
        <v>9</v>
      </c>
      <c r="I28" s="39"/>
    </row>
    <row r="29" s="2" customFormat="1" ht="19" customHeight="1" spans="1:9">
      <c r="A29" s="12"/>
      <c r="B29" s="13"/>
      <c r="C29" s="15" t="s">
        <v>179</v>
      </c>
      <c r="D29" s="29" t="s">
        <v>689</v>
      </c>
      <c r="E29" s="30" t="s">
        <v>690</v>
      </c>
      <c r="F29" s="26" t="s">
        <v>123</v>
      </c>
      <c r="G29" s="12">
        <v>8</v>
      </c>
      <c r="H29" s="12">
        <v>8</v>
      </c>
      <c r="I29" s="39"/>
    </row>
    <row r="30" s="2" customFormat="1" ht="19" customHeight="1" spans="1:9">
      <c r="A30" s="12"/>
      <c r="B30" s="13"/>
      <c r="C30" s="15" t="s">
        <v>185</v>
      </c>
      <c r="D30" s="29" t="s">
        <v>256</v>
      </c>
      <c r="E30" s="27">
        <v>1</v>
      </c>
      <c r="F30" s="27">
        <v>1</v>
      </c>
      <c r="G30" s="12">
        <v>8</v>
      </c>
      <c r="H30" s="12">
        <v>8</v>
      </c>
      <c r="I30" s="39"/>
    </row>
    <row r="31" s="2" customFormat="1" ht="19" customHeight="1" spans="1:9">
      <c r="A31" s="12"/>
      <c r="B31" s="13" t="s">
        <v>332</v>
      </c>
      <c r="C31" s="15" t="s">
        <v>259</v>
      </c>
      <c r="D31" s="29" t="s">
        <v>260</v>
      </c>
      <c r="E31" s="30" t="s">
        <v>260</v>
      </c>
      <c r="F31" s="30" t="s">
        <v>260</v>
      </c>
      <c r="G31" s="12"/>
      <c r="H31" s="11"/>
      <c r="I31" s="39"/>
    </row>
    <row r="32" s="2" customFormat="1" ht="57" customHeight="1" spans="1:9">
      <c r="A32" s="12"/>
      <c r="B32" s="13"/>
      <c r="C32" s="15" t="s">
        <v>261</v>
      </c>
      <c r="D32" s="29" t="s">
        <v>683</v>
      </c>
      <c r="E32" s="30" t="s">
        <v>202</v>
      </c>
      <c r="F32" s="26" t="s">
        <v>123</v>
      </c>
      <c r="G32" s="12">
        <v>25</v>
      </c>
      <c r="H32" s="12">
        <v>20</v>
      </c>
      <c r="I32" s="40" t="s">
        <v>691</v>
      </c>
    </row>
    <row r="33" s="2" customFormat="1" ht="19" customHeight="1" spans="1:9">
      <c r="A33" s="12"/>
      <c r="B33" s="13"/>
      <c r="C33" s="15" t="s">
        <v>264</v>
      </c>
      <c r="D33" s="29" t="s">
        <v>260</v>
      </c>
      <c r="E33" s="30" t="s">
        <v>260</v>
      </c>
      <c r="F33" s="30" t="s">
        <v>260</v>
      </c>
      <c r="G33" s="12"/>
      <c r="H33" s="12"/>
      <c r="I33" s="39"/>
    </row>
    <row r="34" s="2" customFormat="1" ht="19" customHeight="1" spans="1:9">
      <c r="A34" s="12"/>
      <c r="B34" s="13"/>
      <c r="C34" s="15" t="s">
        <v>265</v>
      </c>
      <c r="D34" s="29" t="s">
        <v>260</v>
      </c>
      <c r="E34" s="30" t="s">
        <v>260</v>
      </c>
      <c r="F34" s="30" t="s">
        <v>260</v>
      </c>
      <c r="G34" s="12"/>
      <c r="H34" s="12"/>
      <c r="I34" s="39"/>
    </row>
    <row r="35" s="2" customFormat="1" ht="19" customHeight="1" spans="1:9">
      <c r="A35" s="12"/>
      <c r="B35" s="13" t="s">
        <v>267</v>
      </c>
      <c r="C35" s="15" t="s">
        <v>268</v>
      </c>
      <c r="D35" s="29" t="s">
        <v>269</v>
      </c>
      <c r="E35" s="30" t="s">
        <v>301</v>
      </c>
      <c r="F35" s="30" t="s">
        <v>301</v>
      </c>
      <c r="G35" s="12">
        <v>10</v>
      </c>
      <c r="H35" s="12">
        <v>10</v>
      </c>
      <c r="I35" s="39"/>
    </row>
    <row r="36" s="2" customFormat="1" ht="19" customHeight="1" spans="1:9">
      <c r="A36" s="12"/>
      <c r="B36" s="13"/>
      <c r="C36" s="15"/>
      <c r="D36" s="13"/>
      <c r="E36" s="31"/>
      <c r="F36" s="15"/>
      <c r="G36" s="11"/>
      <c r="H36" s="11"/>
      <c r="I36" s="39"/>
    </row>
    <row r="37" s="4" customFormat="1" ht="16" customHeight="1" spans="1:9">
      <c r="A37" s="17" t="s">
        <v>210</v>
      </c>
      <c r="B37" s="17"/>
      <c r="C37" s="17"/>
      <c r="D37" s="17"/>
      <c r="E37" s="17"/>
      <c r="F37" s="17"/>
      <c r="G37" s="17">
        <f>SUM(G15:G36)</f>
        <v>100</v>
      </c>
      <c r="H37" s="17">
        <v>95</v>
      </c>
      <c r="I37" s="38"/>
    </row>
    <row r="38" s="2" customFormat="1" ht="36" customHeight="1" spans="1:9">
      <c r="A38" s="11" t="s">
        <v>211</v>
      </c>
      <c r="B38" s="12" t="s">
        <v>692</v>
      </c>
      <c r="C38" s="12"/>
      <c r="D38" s="12"/>
      <c r="E38" s="12"/>
      <c r="F38" s="12"/>
      <c r="G38" s="12"/>
      <c r="H38" s="12"/>
      <c r="I38" s="12"/>
    </row>
    <row r="39" s="2" customFormat="1" ht="18" customHeight="1" spans="1:8">
      <c r="A39" s="32"/>
      <c r="B39" s="32" t="s">
        <v>272</v>
      </c>
      <c r="C39" s="32" t="s">
        <v>693</v>
      </c>
      <c r="D39" s="33"/>
      <c r="E39" s="32"/>
      <c r="F39" s="32"/>
      <c r="G39" s="32"/>
      <c r="H39" s="32"/>
    </row>
    <row r="40" s="4" customFormat="1" ht="33" customHeight="1" spans="1:9">
      <c r="A40" s="34" t="s">
        <v>273</v>
      </c>
      <c r="B40" s="34"/>
      <c r="C40" s="34"/>
      <c r="D40" s="34"/>
      <c r="E40" s="34"/>
      <c r="F40" s="34"/>
      <c r="G40" s="34"/>
      <c r="H40" s="34"/>
      <c r="I40" s="34"/>
    </row>
    <row r="41" s="4" customFormat="1" ht="17" customHeight="1" spans="1:9">
      <c r="A41" s="35" t="s">
        <v>214</v>
      </c>
      <c r="B41" s="35"/>
      <c r="C41" s="35"/>
      <c r="D41" s="35"/>
      <c r="E41" s="35"/>
      <c r="F41" s="35"/>
      <c r="G41" s="35"/>
      <c r="H41" s="35"/>
      <c r="I41" s="35"/>
    </row>
    <row r="42" s="4" customFormat="1" ht="29" customHeight="1" spans="1:9">
      <c r="A42" s="34" t="s">
        <v>215</v>
      </c>
      <c r="B42" s="34"/>
      <c r="C42" s="34"/>
      <c r="D42" s="34"/>
      <c r="E42" s="34"/>
      <c r="F42" s="34"/>
      <c r="G42" s="34"/>
      <c r="H42" s="34"/>
      <c r="I42" s="34"/>
    </row>
    <row r="43" s="4" customFormat="1" ht="33" customHeight="1" spans="1:9">
      <c r="A43" s="34" t="s">
        <v>216</v>
      </c>
      <c r="B43" s="34"/>
      <c r="C43" s="34"/>
      <c r="D43" s="34"/>
      <c r="E43" s="34"/>
      <c r="F43" s="34"/>
      <c r="G43" s="34"/>
      <c r="H43" s="34"/>
      <c r="I43" s="34"/>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s>
  <pageMargins left="0.75" right="0.75" top="1" bottom="1" header="0.5" footer="0.5"/>
  <pageSetup paperSize="9" scale="7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view="pageBreakPreview" zoomScaleNormal="100" workbookViewId="0">
      <selection activeCell="K11" sqref="K11"/>
    </sheetView>
  </sheetViews>
  <sheetFormatPr defaultColWidth="9" defaultRowHeight="13.5"/>
  <cols>
    <col min="1" max="1" width="7" customWidth="1"/>
    <col min="2" max="2" width="9.375" customWidth="1"/>
    <col min="3" max="3" width="11.375" customWidth="1"/>
    <col min="4" max="4" width="16.875" style="43" customWidth="1"/>
    <col min="5" max="5" width="12.125" customWidth="1"/>
    <col min="6" max="6" width="12.625" customWidth="1"/>
    <col min="7" max="8" width="6.875" customWidth="1"/>
    <col min="9" max="9" width="14.5" customWidth="1"/>
    <col min="11" max="11" width="11.5"/>
  </cols>
  <sheetData>
    <row r="1" customFormat="1" ht="20.25" spans="1:9">
      <c r="A1" s="44" t="s">
        <v>217</v>
      </c>
      <c r="B1" s="44"/>
      <c r="C1" s="44"/>
      <c r="D1" s="44"/>
      <c r="E1" s="44"/>
      <c r="F1" s="44"/>
      <c r="G1" s="44"/>
      <c r="H1" s="44"/>
      <c r="I1" s="44"/>
    </row>
    <row r="2" customFormat="1" spans="1:8">
      <c r="A2" s="45"/>
      <c r="B2" s="45"/>
      <c r="C2" s="45"/>
      <c r="D2" s="43"/>
      <c r="E2" s="45" t="s">
        <v>218</v>
      </c>
      <c r="F2" s="45"/>
      <c r="G2" s="45"/>
      <c r="H2" s="45"/>
    </row>
    <row r="3" s="1" customFormat="1" spans="1:9">
      <c r="A3" s="9" t="s">
        <v>219</v>
      </c>
      <c r="B3" s="9"/>
      <c r="C3" s="9" t="s">
        <v>94</v>
      </c>
      <c r="D3" s="10"/>
      <c r="E3" s="9"/>
      <c r="F3" s="9"/>
      <c r="G3" s="9"/>
      <c r="H3" s="9" t="s">
        <v>220</v>
      </c>
      <c r="I3" s="37">
        <v>45181</v>
      </c>
    </row>
    <row r="4" s="41" customFormat="1" ht="21" customHeight="1" spans="1:9">
      <c r="A4" s="46" t="s">
        <v>221</v>
      </c>
      <c r="B4" s="47" t="s">
        <v>12</v>
      </c>
      <c r="C4" s="47"/>
      <c r="D4" s="48"/>
      <c r="E4" s="47"/>
      <c r="F4" s="47"/>
      <c r="G4" s="47"/>
      <c r="H4" s="47"/>
      <c r="I4" s="47"/>
    </row>
    <row r="5" s="41" customFormat="1" ht="21" customHeight="1" spans="1:9">
      <c r="A5" s="49" t="s">
        <v>222</v>
      </c>
      <c r="B5" s="47" t="s">
        <v>292</v>
      </c>
      <c r="C5" s="47"/>
      <c r="D5" s="48"/>
      <c r="E5" s="50"/>
      <c r="F5" s="47" t="s">
        <v>223</v>
      </c>
      <c r="G5" s="47" t="s">
        <v>94</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12">
      <c r="A7" s="56"/>
      <c r="B7" s="52" t="s">
        <v>229</v>
      </c>
      <c r="C7" s="52"/>
      <c r="D7" s="57">
        <f t="shared" ref="D7:F7" si="0">D8+D11</f>
        <v>74400</v>
      </c>
      <c r="E7" s="58">
        <f t="shared" si="0"/>
        <v>-17200</v>
      </c>
      <c r="F7" s="58">
        <f t="shared" si="0"/>
        <v>57200</v>
      </c>
      <c r="G7" s="59">
        <f>F7/(D7+E7)</f>
        <v>1</v>
      </c>
      <c r="H7" s="60"/>
      <c r="I7" s="92"/>
      <c r="L7" s="42"/>
    </row>
    <row r="8" customFormat="1" ht="18" customHeight="1" spans="1:9">
      <c r="A8" s="56"/>
      <c r="B8" s="61" t="s">
        <v>230</v>
      </c>
      <c r="C8" s="61"/>
      <c r="D8" s="57">
        <f t="shared" ref="D8:F8" si="1">D9+D10</f>
        <v>74400</v>
      </c>
      <c r="E8" s="58">
        <f t="shared" si="1"/>
        <v>-17200</v>
      </c>
      <c r="F8" s="58">
        <f t="shared" si="1"/>
        <v>57200</v>
      </c>
      <c r="G8" s="54" t="s">
        <v>102</v>
      </c>
      <c r="H8" s="55"/>
      <c r="I8" s="85"/>
    </row>
    <row r="9" s="41" customFormat="1" ht="18" customHeight="1" spans="1:13">
      <c r="A9" s="62"/>
      <c r="B9" s="63" t="s">
        <v>231</v>
      </c>
      <c r="C9" s="63"/>
      <c r="D9" s="64"/>
      <c r="E9" s="65"/>
      <c r="F9" s="66"/>
      <c r="G9" s="54" t="s">
        <v>102</v>
      </c>
      <c r="H9" s="55"/>
      <c r="I9" s="85"/>
      <c r="K9"/>
      <c r="L9"/>
      <c r="M9"/>
    </row>
    <row r="10" s="41" customFormat="1" ht="18" customHeight="1" spans="1:13">
      <c r="A10" s="62"/>
      <c r="B10" s="63" t="s">
        <v>232</v>
      </c>
      <c r="C10" s="63"/>
      <c r="D10" s="64">
        <v>74400</v>
      </c>
      <c r="E10" s="65">
        <v>-17200</v>
      </c>
      <c r="F10" s="66">
        <v>57200</v>
      </c>
      <c r="G10" s="54" t="s">
        <v>102</v>
      </c>
      <c r="H10" s="55"/>
      <c r="I10" s="85"/>
      <c r="K10"/>
      <c r="L10"/>
      <c r="M10"/>
    </row>
    <row r="11" s="41" customFormat="1" ht="18" customHeight="1" spans="1:13">
      <c r="A11" s="67"/>
      <c r="B11" s="63" t="s">
        <v>104</v>
      </c>
      <c r="C11" s="63"/>
      <c r="D11" s="64"/>
      <c r="E11" s="65"/>
      <c r="F11" s="66"/>
      <c r="G11" s="54" t="s">
        <v>102</v>
      </c>
      <c r="H11" s="55"/>
      <c r="I11" s="85"/>
      <c r="K11"/>
      <c r="L11"/>
      <c r="M11"/>
    </row>
    <row r="12" customFormat="1" ht="18" customHeight="1" spans="1:9">
      <c r="A12" s="51" t="s">
        <v>105</v>
      </c>
      <c r="B12" s="52" t="s">
        <v>106</v>
      </c>
      <c r="C12" s="52"/>
      <c r="D12" s="53"/>
      <c r="E12" s="52"/>
      <c r="F12" s="52" t="s">
        <v>107</v>
      </c>
      <c r="G12" s="52"/>
      <c r="H12" s="52"/>
      <c r="I12" s="52"/>
    </row>
    <row r="13" s="41" customFormat="1" ht="20" customHeight="1" spans="1:9">
      <c r="A13" s="62"/>
      <c r="B13" s="47" t="s">
        <v>293</v>
      </c>
      <c r="C13" s="47"/>
      <c r="D13" s="48"/>
      <c r="E13" s="47"/>
      <c r="F13" s="47" t="s">
        <v>294</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47" t="s">
        <v>123</v>
      </c>
      <c r="G15" s="47">
        <v>2</v>
      </c>
      <c r="H15" s="47">
        <v>2</v>
      </c>
      <c r="I15" s="94"/>
    </row>
    <row r="16" customFormat="1" ht="19" customHeight="1" spans="1:9">
      <c r="A16" s="47"/>
      <c r="B16" s="68"/>
      <c r="C16" s="68"/>
      <c r="D16" s="72" t="s">
        <v>121</v>
      </c>
      <c r="E16" s="26" t="s">
        <v>122</v>
      </c>
      <c r="F16" s="47" t="s">
        <v>123</v>
      </c>
      <c r="G16" s="47">
        <v>2</v>
      </c>
      <c r="H16" s="47">
        <v>2</v>
      </c>
      <c r="I16" s="94"/>
    </row>
    <row r="17" customFormat="1" ht="19" customHeight="1" spans="1:9">
      <c r="A17" s="47"/>
      <c r="B17" s="68"/>
      <c r="C17" s="70"/>
      <c r="D17" s="72" t="s">
        <v>124</v>
      </c>
      <c r="E17" s="26" t="s">
        <v>125</v>
      </c>
      <c r="F17" s="47" t="s">
        <v>123</v>
      </c>
      <c r="G17" s="47">
        <v>2</v>
      </c>
      <c r="H17" s="47">
        <v>2</v>
      </c>
      <c r="I17" s="94"/>
    </row>
    <row r="18" customFormat="1" ht="19" customHeight="1" spans="1:9">
      <c r="A18" s="47"/>
      <c r="B18" s="68"/>
      <c r="C18" s="71" t="s">
        <v>239</v>
      </c>
      <c r="D18" s="72" t="s">
        <v>240</v>
      </c>
      <c r="E18" s="74">
        <v>1</v>
      </c>
      <c r="F18" s="75">
        <v>1</v>
      </c>
      <c r="G18" s="47">
        <v>2</v>
      </c>
      <c r="H18" s="47">
        <v>2</v>
      </c>
      <c r="I18" s="94"/>
    </row>
    <row r="19" customFormat="1" ht="19" customHeight="1" spans="1:9">
      <c r="A19" s="47"/>
      <c r="B19" s="68"/>
      <c r="C19" s="70"/>
      <c r="D19" s="72" t="s">
        <v>241</v>
      </c>
      <c r="E19" s="76">
        <v>1</v>
      </c>
      <c r="F19" s="75">
        <v>1</v>
      </c>
      <c r="G19" s="47">
        <v>2</v>
      </c>
      <c r="H19" s="47">
        <v>2</v>
      </c>
      <c r="I19" s="94"/>
    </row>
    <row r="20" customFormat="1" ht="19" customHeight="1" spans="1:9">
      <c r="A20" s="47"/>
      <c r="B20" s="69" t="s">
        <v>242</v>
      </c>
      <c r="C20" s="71" t="s">
        <v>243</v>
      </c>
      <c r="D20" s="72" t="s">
        <v>142</v>
      </c>
      <c r="E20" s="77" t="s">
        <v>143</v>
      </c>
      <c r="F20" s="47" t="s">
        <v>123</v>
      </c>
      <c r="G20" s="47">
        <v>2</v>
      </c>
      <c r="H20" s="47">
        <v>2</v>
      </c>
      <c r="I20" s="94"/>
    </row>
    <row r="21" customFormat="1" ht="19" customHeight="1" spans="1:9">
      <c r="A21" s="47"/>
      <c r="B21" s="68"/>
      <c r="C21" s="68"/>
      <c r="D21" s="72" t="s">
        <v>244</v>
      </c>
      <c r="E21" s="77" t="s">
        <v>245</v>
      </c>
      <c r="F21" s="47" t="s">
        <v>123</v>
      </c>
      <c r="G21" s="47">
        <v>2</v>
      </c>
      <c r="H21" s="47">
        <v>2</v>
      </c>
      <c r="I21" s="94"/>
    </row>
    <row r="22" customFormat="1" ht="19" customHeight="1" spans="1:9">
      <c r="A22" s="47"/>
      <c r="B22" s="68"/>
      <c r="C22" s="70"/>
      <c r="D22" s="72" t="s">
        <v>246</v>
      </c>
      <c r="E22" s="77" t="s">
        <v>247</v>
      </c>
      <c r="F22" s="47" t="s">
        <v>123</v>
      </c>
      <c r="G22" s="47">
        <v>1</v>
      </c>
      <c r="H22" s="47">
        <v>1</v>
      </c>
      <c r="I22" s="94"/>
    </row>
    <row r="23" customFormat="1" ht="19" customHeight="1" spans="1:9">
      <c r="A23" s="47"/>
      <c r="B23" s="68"/>
      <c r="C23" s="71" t="s">
        <v>248</v>
      </c>
      <c r="D23" s="72" t="s">
        <v>142</v>
      </c>
      <c r="E23" s="77" t="s">
        <v>143</v>
      </c>
      <c r="F23" s="47" t="s">
        <v>123</v>
      </c>
      <c r="G23" s="47">
        <v>2</v>
      </c>
      <c r="H23" s="47">
        <v>2</v>
      </c>
      <c r="I23" s="94"/>
    </row>
    <row r="24" customFormat="1" ht="19" customHeight="1" spans="1:9">
      <c r="A24" s="47"/>
      <c r="B24" s="68"/>
      <c r="C24" s="68"/>
      <c r="D24" s="72" t="s">
        <v>144</v>
      </c>
      <c r="E24" s="77" t="s">
        <v>145</v>
      </c>
      <c r="F24" s="47" t="s">
        <v>123</v>
      </c>
      <c r="G24" s="47">
        <v>2</v>
      </c>
      <c r="H24" s="47">
        <v>2</v>
      </c>
      <c r="I24" s="94"/>
    </row>
    <row r="25" customFormat="1" ht="19" customHeight="1" spans="1:9">
      <c r="A25" s="47"/>
      <c r="B25" s="68"/>
      <c r="C25" s="68"/>
      <c r="D25" s="72" t="s">
        <v>249</v>
      </c>
      <c r="E25" s="77" t="s">
        <v>245</v>
      </c>
      <c r="F25" s="47" t="s">
        <v>123</v>
      </c>
      <c r="G25" s="47">
        <v>1</v>
      </c>
      <c r="H25" s="47">
        <v>1</v>
      </c>
      <c r="I25" s="94"/>
    </row>
    <row r="26" customFormat="1" ht="19" customHeight="1" spans="1:9">
      <c r="A26" s="47"/>
      <c r="B26" s="68"/>
      <c r="C26" s="70"/>
      <c r="D26" s="72" t="s">
        <v>250</v>
      </c>
      <c r="E26" s="76">
        <v>1</v>
      </c>
      <c r="F26" s="47" t="s">
        <v>123</v>
      </c>
      <c r="G26" s="47">
        <v>10</v>
      </c>
      <c r="H26" s="47">
        <v>10</v>
      </c>
      <c r="I26" s="94"/>
    </row>
    <row r="27" s="41" customFormat="1" ht="19" customHeight="1" spans="1:9">
      <c r="A27" s="47"/>
      <c r="B27" s="69" t="s">
        <v>252</v>
      </c>
      <c r="C27" s="15" t="s">
        <v>155</v>
      </c>
      <c r="D27" s="29" t="s">
        <v>295</v>
      </c>
      <c r="E27" s="31" t="s">
        <v>257</v>
      </c>
      <c r="F27" s="75">
        <v>1</v>
      </c>
      <c r="G27" s="47">
        <v>9</v>
      </c>
      <c r="H27" s="47">
        <v>9</v>
      </c>
      <c r="I27" s="95"/>
    </row>
    <row r="28" s="41" customFormat="1" ht="19" customHeight="1" spans="1:9">
      <c r="A28" s="47"/>
      <c r="B28" s="62"/>
      <c r="C28" s="15" t="s">
        <v>173</v>
      </c>
      <c r="D28" s="29" t="s">
        <v>144</v>
      </c>
      <c r="E28" s="30" t="s">
        <v>296</v>
      </c>
      <c r="F28" s="47" t="s">
        <v>123</v>
      </c>
      <c r="G28" s="47">
        <v>9</v>
      </c>
      <c r="H28" s="47">
        <v>9</v>
      </c>
      <c r="I28" s="95"/>
    </row>
    <row r="29" s="41" customFormat="1" ht="19" customHeight="1" spans="1:9">
      <c r="A29" s="47"/>
      <c r="B29" s="62"/>
      <c r="C29" s="15" t="s">
        <v>179</v>
      </c>
      <c r="D29" s="29" t="s">
        <v>297</v>
      </c>
      <c r="E29" s="31" t="s">
        <v>257</v>
      </c>
      <c r="F29" s="75">
        <v>1</v>
      </c>
      <c r="G29" s="47">
        <v>9</v>
      </c>
      <c r="H29" s="47">
        <v>9</v>
      </c>
      <c r="I29" s="95"/>
    </row>
    <row r="30" s="41" customFormat="1" ht="19" customHeight="1" spans="1:9">
      <c r="A30" s="47"/>
      <c r="B30" s="62"/>
      <c r="C30" s="15" t="s">
        <v>185</v>
      </c>
      <c r="D30" s="29" t="s">
        <v>256</v>
      </c>
      <c r="E30" s="31" t="s">
        <v>257</v>
      </c>
      <c r="F30" s="75">
        <v>1</v>
      </c>
      <c r="G30" s="47">
        <v>8</v>
      </c>
      <c r="H30" s="47">
        <v>8</v>
      </c>
      <c r="I30" s="95"/>
    </row>
    <row r="31" s="41" customFormat="1" ht="19" customHeight="1" spans="1:9">
      <c r="A31" s="47"/>
      <c r="B31" s="69" t="s">
        <v>258</v>
      </c>
      <c r="C31" s="15" t="s">
        <v>261</v>
      </c>
      <c r="D31" s="29" t="s">
        <v>298</v>
      </c>
      <c r="E31" s="30" t="s">
        <v>299</v>
      </c>
      <c r="F31" s="47" t="s">
        <v>123</v>
      </c>
      <c r="G31" s="47">
        <v>25</v>
      </c>
      <c r="H31" s="47">
        <v>25</v>
      </c>
      <c r="I31" s="95"/>
    </row>
    <row r="32" s="41" customFormat="1" ht="19" customHeight="1" spans="1:9">
      <c r="A32" s="47"/>
      <c r="B32" s="62"/>
      <c r="C32" s="15" t="s">
        <v>264</v>
      </c>
      <c r="D32" s="29" t="s">
        <v>260</v>
      </c>
      <c r="E32" s="30" t="s">
        <v>260</v>
      </c>
      <c r="F32" s="50"/>
      <c r="G32" s="47"/>
      <c r="H32" s="47"/>
      <c r="I32" s="95"/>
    </row>
    <row r="33" s="41" customFormat="1" ht="19" customHeight="1" spans="1:9">
      <c r="A33" s="47"/>
      <c r="B33" s="62"/>
      <c r="C33" s="15" t="s">
        <v>265</v>
      </c>
      <c r="D33" s="29" t="s">
        <v>260</v>
      </c>
      <c r="E33" s="30" t="s">
        <v>260</v>
      </c>
      <c r="F33" s="50"/>
      <c r="G33" s="47"/>
      <c r="H33" s="47"/>
      <c r="I33" s="95"/>
    </row>
    <row r="34" s="41" customFormat="1" ht="19" customHeight="1" spans="1:9">
      <c r="A34" s="47"/>
      <c r="B34" s="69" t="s">
        <v>267</v>
      </c>
      <c r="C34" s="15" t="s">
        <v>268</v>
      </c>
      <c r="D34" s="29" t="s">
        <v>300</v>
      </c>
      <c r="E34" s="30" t="s">
        <v>301</v>
      </c>
      <c r="F34" s="75">
        <v>0.96</v>
      </c>
      <c r="G34" s="47">
        <v>10</v>
      </c>
      <c r="H34" s="47">
        <v>10</v>
      </c>
      <c r="I34" s="95"/>
    </row>
    <row r="35" s="41" customFormat="1" ht="19" customHeight="1" spans="1:9">
      <c r="A35" s="47"/>
      <c r="B35" s="67"/>
      <c r="C35" s="50"/>
      <c r="D35" s="48"/>
      <c r="E35" s="47"/>
      <c r="F35" s="50"/>
      <c r="G35" s="46"/>
      <c r="H35" s="46"/>
      <c r="I35" s="95"/>
    </row>
    <row r="36" customFormat="1" ht="16" customHeight="1" spans="1:9">
      <c r="A36" s="54" t="s">
        <v>210</v>
      </c>
      <c r="B36" s="55"/>
      <c r="C36" s="55"/>
      <c r="D36" s="55"/>
      <c r="E36" s="55"/>
      <c r="F36" s="85"/>
      <c r="G36" s="52">
        <f>SUM(G15:G35)</f>
        <v>100</v>
      </c>
      <c r="H36" s="52">
        <f>SUM(H15:H35)</f>
        <v>100</v>
      </c>
      <c r="I36" s="94"/>
    </row>
    <row r="37" s="41" customFormat="1" ht="20" customHeight="1" spans="1:9">
      <c r="A37" s="46" t="s">
        <v>211</v>
      </c>
      <c r="B37" s="86" t="s">
        <v>302</v>
      </c>
      <c r="C37" s="87"/>
      <c r="D37" s="87"/>
      <c r="E37" s="87"/>
      <c r="F37" s="87"/>
      <c r="G37" s="87"/>
      <c r="H37" s="87"/>
      <c r="I37" s="96"/>
    </row>
    <row r="38" s="41" customFormat="1" ht="18" customHeight="1" spans="1:8">
      <c r="A38" s="88"/>
      <c r="B38" s="88" t="s">
        <v>272</v>
      </c>
      <c r="C38" s="88" t="s">
        <v>303</v>
      </c>
      <c r="D38" s="89"/>
      <c r="E38" s="88"/>
      <c r="F38" s="88"/>
      <c r="G38" s="88"/>
      <c r="H38" s="88"/>
    </row>
    <row r="39" customFormat="1" ht="33" customHeight="1" spans="1:9">
      <c r="A39" s="90" t="s">
        <v>273</v>
      </c>
      <c r="B39" s="90"/>
      <c r="C39" s="90"/>
      <c r="D39" s="90"/>
      <c r="E39" s="90"/>
      <c r="F39" s="90"/>
      <c r="G39" s="90"/>
      <c r="H39" s="90"/>
      <c r="I39" s="90"/>
    </row>
    <row r="40" ht="17" customHeight="1" spans="1:9">
      <c r="A40" s="91" t="s">
        <v>214</v>
      </c>
      <c r="B40" s="91"/>
      <c r="C40" s="91"/>
      <c r="D40" s="91"/>
      <c r="E40" s="91"/>
      <c r="F40" s="91"/>
      <c r="G40" s="91"/>
      <c r="H40" s="91"/>
      <c r="I40" s="91"/>
    </row>
    <row r="41" ht="29" customHeight="1" spans="1:9">
      <c r="A41" s="90" t="s">
        <v>215</v>
      </c>
      <c r="B41" s="90"/>
      <c r="C41" s="90"/>
      <c r="D41" s="90"/>
      <c r="E41" s="90"/>
      <c r="F41" s="90"/>
      <c r="G41" s="90"/>
      <c r="H41" s="90"/>
      <c r="I41" s="90"/>
    </row>
    <row r="42" ht="33" customHeight="1" spans="1:9">
      <c r="A42" s="90" t="s">
        <v>216</v>
      </c>
      <c r="B42" s="90"/>
      <c r="C42" s="90"/>
      <c r="D42" s="90"/>
      <c r="E42" s="90"/>
      <c r="F42" s="90"/>
      <c r="G42" s="90"/>
      <c r="H42" s="90"/>
      <c r="I42" s="90"/>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6:F36"/>
    <mergeCell ref="B37:I37"/>
    <mergeCell ref="A39:I39"/>
    <mergeCell ref="A40:I40"/>
    <mergeCell ref="A41:I41"/>
    <mergeCell ref="A42:I42"/>
    <mergeCell ref="A6:A11"/>
    <mergeCell ref="A12:A13"/>
    <mergeCell ref="A14:A35"/>
    <mergeCell ref="B15:B19"/>
    <mergeCell ref="B20:B26"/>
    <mergeCell ref="B27:B30"/>
    <mergeCell ref="B31:B33"/>
    <mergeCell ref="B34:B35"/>
    <mergeCell ref="C15:C17"/>
    <mergeCell ref="C18:C19"/>
    <mergeCell ref="C20:C22"/>
    <mergeCell ref="C23:C26"/>
  </mergeCells>
  <pageMargins left="0.75" right="0.75" top="1" bottom="1" header="0.5" footer="0.5"/>
  <pageSetup paperSize="9" scale="78"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view="pageBreakPreview" zoomScaleNormal="100" workbookViewId="0">
      <selection activeCell="A3" sqref="$A3:$XFD3"/>
    </sheetView>
  </sheetViews>
  <sheetFormatPr defaultColWidth="9" defaultRowHeight="13.5"/>
  <cols>
    <col min="1" max="1" width="7" customWidth="1"/>
    <col min="2" max="2" width="9.375" customWidth="1"/>
    <col min="3" max="3" width="11.1083333333333" customWidth="1"/>
    <col min="4" max="4" width="17" style="43" customWidth="1"/>
    <col min="5" max="6" width="15.4416666666667" customWidth="1"/>
    <col min="7" max="8" width="6.88333333333333" style="42" customWidth="1"/>
    <col min="9" max="9" width="17.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249"/>
      <c r="H2" s="249"/>
    </row>
    <row r="3" s="1" customFormat="1" spans="1:9">
      <c r="A3" s="9" t="s">
        <v>219</v>
      </c>
      <c r="B3" s="9"/>
      <c r="C3" s="9" t="s">
        <v>94</v>
      </c>
      <c r="D3" s="10"/>
      <c r="E3" s="9"/>
      <c r="F3" s="9"/>
      <c r="G3" s="9"/>
      <c r="H3" s="9" t="s">
        <v>220</v>
      </c>
      <c r="I3" s="37">
        <v>45181</v>
      </c>
    </row>
    <row r="4" s="41" customFormat="1" ht="21" customHeight="1" spans="1:9">
      <c r="A4" s="46" t="s">
        <v>221</v>
      </c>
      <c r="B4" s="47" t="s">
        <v>14</v>
      </c>
      <c r="C4" s="47"/>
      <c r="D4" s="48"/>
      <c r="E4" s="47"/>
      <c r="F4" s="47"/>
      <c r="G4" s="47"/>
      <c r="H4" s="47"/>
      <c r="I4" s="47"/>
    </row>
    <row r="5" s="41" customFormat="1" ht="21" customHeight="1" spans="1:9">
      <c r="A5" s="49" t="s">
        <v>222</v>
      </c>
      <c r="B5" s="47" t="s">
        <v>94</v>
      </c>
      <c r="C5" s="47"/>
      <c r="D5" s="48"/>
      <c r="E5" s="50"/>
      <c r="F5" s="47" t="s">
        <v>223</v>
      </c>
      <c r="G5" s="47" t="s">
        <v>304</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560000</v>
      </c>
      <c r="E7" s="58">
        <f t="shared" si="0"/>
        <v>0</v>
      </c>
      <c r="F7" s="58">
        <f t="shared" si="0"/>
        <v>560000</v>
      </c>
      <c r="G7" s="59">
        <f>F7/(D7+E7)</f>
        <v>1</v>
      </c>
      <c r="H7" s="60"/>
      <c r="I7" s="92"/>
    </row>
    <row r="8" customFormat="1" ht="18" customHeight="1" spans="1:9">
      <c r="A8" s="56"/>
      <c r="B8" s="61" t="s">
        <v>230</v>
      </c>
      <c r="C8" s="61"/>
      <c r="D8" s="57">
        <f t="shared" ref="D8:F8" si="1">D9+D10</f>
        <v>560000</v>
      </c>
      <c r="E8" s="58">
        <f t="shared" si="1"/>
        <v>0</v>
      </c>
      <c r="F8" s="58">
        <f t="shared" si="1"/>
        <v>560000</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v>560000</v>
      </c>
      <c r="E10" s="65"/>
      <c r="F10" s="66">
        <v>560000</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05" customHeight="1" spans="1:9">
      <c r="A13" s="62"/>
      <c r="B13" s="47" t="s">
        <v>305</v>
      </c>
      <c r="C13" s="47"/>
      <c r="D13" s="48"/>
      <c r="E13" s="47"/>
      <c r="F13" s="47" t="s">
        <v>306</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05" customHeight="1" spans="1:9">
      <c r="A15" s="47"/>
      <c r="B15" s="69" t="s">
        <v>235</v>
      </c>
      <c r="C15" s="71" t="s">
        <v>236</v>
      </c>
      <c r="D15" s="72" t="s">
        <v>237</v>
      </c>
      <c r="E15" s="26" t="s">
        <v>238</v>
      </c>
      <c r="F15" s="47" t="s">
        <v>123</v>
      </c>
      <c r="G15" s="47">
        <v>2</v>
      </c>
      <c r="H15" s="47">
        <v>2</v>
      </c>
      <c r="I15" s="94"/>
    </row>
    <row r="16" customFormat="1" ht="19.05" customHeight="1" spans="1:9">
      <c r="A16" s="47"/>
      <c r="B16" s="68"/>
      <c r="C16" s="68"/>
      <c r="D16" s="72" t="s">
        <v>121</v>
      </c>
      <c r="E16" s="26" t="s">
        <v>122</v>
      </c>
      <c r="F16" s="47" t="s">
        <v>123</v>
      </c>
      <c r="G16" s="47">
        <v>2</v>
      </c>
      <c r="H16" s="47">
        <v>2</v>
      </c>
      <c r="I16" s="94"/>
    </row>
    <row r="17" customFormat="1" ht="19.05" customHeight="1" spans="1:9">
      <c r="A17" s="47"/>
      <c r="B17" s="68"/>
      <c r="C17" s="70"/>
      <c r="D17" s="72" t="s">
        <v>124</v>
      </c>
      <c r="E17" s="26" t="s">
        <v>125</v>
      </c>
      <c r="F17" s="47" t="s">
        <v>123</v>
      </c>
      <c r="G17" s="47">
        <v>2</v>
      </c>
      <c r="H17" s="47">
        <v>2</v>
      </c>
      <c r="I17" s="94"/>
    </row>
    <row r="18" customFormat="1" ht="19.05" customHeight="1" spans="1:9">
      <c r="A18" s="47"/>
      <c r="B18" s="68"/>
      <c r="C18" s="71" t="s">
        <v>239</v>
      </c>
      <c r="D18" s="72" t="s">
        <v>240</v>
      </c>
      <c r="E18" s="74">
        <v>1</v>
      </c>
      <c r="F18" s="265">
        <v>1</v>
      </c>
      <c r="G18" s="47">
        <v>2</v>
      </c>
      <c r="H18" s="47">
        <v>2</v>
      </c>
      <c r="I18" s="94"/>
    </row>
    <row r="19" customFormat="1" ht="19.05" customHeight="1" spans="1:9">
      <c r="A19" s="47"/>
      <c r="B19" s="68"/>
      <c r="C19" s="70"/>
      <c r="D19" s="72" t="s">
        <v>241</v>
      </c>
      <c r="E19" s="76">
        <v>1</v>
      </c>
      <c r="F19" s="265">
        <v>1</v>
      </c>
      <c r="G19" s="47">
        <v>2</v>
      </c>
      <c r="H19" s="47">
        <v>2</v>
      </c>
      <c r="I19" s="94"/>
    </row>
    <row r="20" customFormat="1" ht="19.05" customHeight="1" spans="1:9">
      <c r="A20" s="47"/>
      <c r="B20" s="69" t="s">
        <v>242</v>
      </c>
      <c r="C20" s="71" t="s">
        <v>243</v>
      </c>
      <c r="D20" s="72" t="s">
        <v>142</v>
      </c>
      <c r="E20" s="77" t="s">
        <v>143</v>
      </c>
      <c r="F20" s="47" t="s">
        <v>123</v>
      </c>
      <c r="G20" s="47">
        <v>2</v>
      </c>
      <c r="H20" s="47">
        <v>2</v>
      </c>
      <c r="I20" s="94"/>
    </row>
    <row r="21" customFormat="1" ht="19.05" customHeight="1" spans="1:9">
      <c r="A21" s="47"/>
      <c r="B21" s="68"/>
      <c r="C21" s="68"/>
      <c r="D21" s="72" t="s">
        <v>244</v>
      </c>
      <c r="E21" s="77" t="s">
        <v>245</v>
      </c>
      <c r="F21" s="47" t="s">
        <v>123</v>
      </c>
      <c r="G21" s="47">
        <v>2</v>
      </c>
      <c r="H21" s="47">
        <v>2</v>
      </c>
      <c r="I21" s="94"/>
    </row>
    <row r="22" customFormat="1" ht="19.05" customHeight="1" spans="1:9">
      <c r="A22" s="47"/>
      <c r="B22" s="68"/>
      <c r="C22" s="70"/>
      <c r="D22" s="72" t="s">
        <v>246</v>
      </c>
      <c r="E22" s="77" t="s">
        <v>247</v>
      </c>
      <c r="F22" s="47" t="s">
        <v>123</v>
      </c>
      <c r="G22" s="47">
        <v>1</v>
      </c>
      <c r="H22" s="47">
        <v>1</v>
      </c>
      <c r="I22" s="94"/>
    </row>
    <row r="23" customFormat="1" ht="19.05" customHeight="1" spans="1:9">
      <c r="A23" s="47"/>
      <c r="B23" s="68"/>
      <c r="C23" s="71" t="s">
        <v>248</v>
      </c>
      <c r="D23" s="72" t="s">
        <v>142</v>
      </c>
      <c r="E23" s="77" t="s">
        <v>143</v>
      </c>
      <c r="F23" s="47" t="s">
        <v>123</v>
      </c>
      <c r="G23" s="47">
        <v>2</v>
      </c>
      <c r="H23" s="47">
        <v>2</v>
      </c>
      <c r="I23" s="94"/>
    </row>
    <row r="24" customFormat="1" ht="19.05" customHeight="1" spans="1:9">
      <c r="A24" s="47"/>
      <c r="B24" s="68"/>
      <c r="C24" s="68"/>
      <c r="D24" s="72" t="s">
        <v>144</v>
      </c>
      <c r="E24" s="77" t="s">
        <v>145</v>
      </c>
      <c r="F24" s="47" t="s">
        <v>123</v>
      </c>
      <c r="G24" s="47">
        <v>2</v>
      </c>
      <c r="H24" s="47">
        <v>2</v>
      </c>
      <c r="I24" s="94"/>
    </row>
    <row r="25" customFormat="1" ht="19.05" customHeight="1" spans="1:9">
      <c r="A25" s="47"/>
      <c r="B25" s="68"/>
      <c r="C25" s="68"/>
      <c r="D25" s="72" t="s">
        <v>249</v>
      </c>
      <c r="E25" s="77" t="s">
        <v>245</v>
      </c>
      <c r="F25" s="47" t="s">
        <v>123</v>
      </c>
      <c r="G25" s="47">
        <v>1</v>
      </c>
      <c r="H25" s="47">
        <v>1</v>
      </c>
      <c r="I25" s="94"/>
    </row>
    <row r="26" customFormat="1" ht="19.05" customHeight="1" spans="1:9">
      <c r="A26" s="47"/>
      <c r="B26" s="68"/>
      <c r="C26" s="70"/>
      <c r="D26" s="72" t="s">
        <v>250</v>
      </c>
      <c r="E26" s="76">
        <v>1</v>
      </c>
      <c r="F26" s="265">
        <v>1</v>
      </c>
      <c r="G26" s="47">
        <v>10</v>
      </c>
      <c r="H26" s="47">
        <v>10</v>
      </c>
      <c r="I26" s="94"/>
    </row>
    <row r="27" s="41" customFormat="1" ht="19.05" customHeight="1" spans="1:9">
      <c r="A27" s="47"/>
      <c r="B27" s="69" t="s">
        <v>252</v>
      </c>
      <c r="C27" s="15" t="s">
        <v>155</v>
      </c>
      <c r="D27" s="29" t="s">
        <v>307</v>
      </c>
      <c r="E27" s="30" t="s">
        <v>308</v>
      </c>
      <c r="F27" s="30" t="s">
        <v>308</v>
      </c>
      <c r="G27" s="47">
        <v>5</v>
      </c>
      <c r="H27" s="47">
        <v>5</v>
      </c>
      <c r="I27" s="95"/>
    </row>
    <row r="28" s="41" customFormat="1" ht="19.05" customHeight="1" spans="1:9">
      <c r="A28" s="47"/>
      <c r="B28" s="62"/>
      <c r="C28" s="15" t="s">
        <v>173</v>
      </c>
      <c r="D28" s="29" t="s">
        <v>260</v>
      </c>
      <c r="E28" s="30" t="s">
        <v>260</v>
      </c>
      <c r="F28" s="50"/>
      <c r="G28" s="47" t="s">
        <v>280</v>
      </c>
      <c r="H28" s="47" t="s">
        <v>280</v>
      </c>
      <c r="I28" s="95"/>
    </row>
    <row r="29" s="41" customFormat="1" ht="19.05" customHeight="1" spans="1:9">
      <c r="A29" s="47"/>
      <c r="B29" s="62"/>
      <c r="C29" s="15" t="s">
        <v>179</v>
      </c>
      <c r="D29" s="29" t="s">
        <v>281</v>
      </c>
      <c r="E29" s="30" t="s">
        <v>282</v>
      </c>
      <c r="F29" s="265">
        <v>1</v>
      </c>
      <c r="G29" s="47">
        <v>10</v>
      </c>
      <c r="H29" s="47">
        <v>10</v>
      </c>
      <c r="I29" s="95"/>
    </row>
    <row r="30" s="41" customFormat="1" ht="19.05" customHeight="1" spans="1:9">
      <c r="A30" s="47"/>
      <c r="B30" s="62"/>
      <c r="C30" s="15" t="s">
        <v>185</v>
      </c>
      <c r="D30" s="29" t="s">
        <v>256</v>
      </c>
      <c r="E30" s="76">
        <v>1</v>
      </c>
      <c r="F30" s="265">
        <v>1</v>
      </c>
      <c r="G30" s="47">
        <v>20</v>
      </c>
      <c r="H30" s="47">
        <v>20</v>
      </c>
      <c r="I30" s="95"/>
    </row>
    <row r="31" s="41" customFormat="1" ht="19.05" customHeight="1" spans="1:9">
      <c r="A31" s="47"/>
      <c r="B31" s="69" t="s">
        <v>258</v>
      </c>
      <c r="C31" s="15" t="s">
        <v>261</v>
      </c>
      <c r="D31" s="29" t="s">
        <v>309</v>
      </c>
      <c r="E31" s="30" t="s">
        <v>310</v>
      </c>
      <c r="F31" s="47" t="s">
        <v>123</v>
      </c>
      <c r="G31" s="47">
        <v>10</v>
      </c>
      <c r="H31" s="47">
        <v>10</v>
      </c>
      <c r="I31" s="95"/>
    </row>
    <row r="32" s="41" customFormat="1" ht="19.05" customHeight="1" spans="1:9">
      <c r="A32" s="47"/>
      <c r="B32" s="62"/>
      <c r="C32" s="15" t="s">
        <v>264</v>
      </c>
      <c r="D32" s="29" t="s">
        <v>311</v>
      </c>
      <c r="E32" s="30" t="s">
        <v>310</v>
      </c>
      <c r="F32" s="47" t="s">
        <v>123</v>
      </c>
      <c r="G32" s="47">
        <v>10</v>
      </c>
      <c r="H32" s="47">
        <v>10</v>
      </c>
      <c r="I32" s="95"/>
    </row>
    <row r="33" s="41" customFormat="1" ht="19.05" customHeight="1" spans="1:9">
      <c r="A33" s="47"/>
      <c r="B33" s="62"/>
      <c r="C33" s="15" t="s">
        <v>265</v>
      </c>
      <c r="D33" s="29" t="s">
        <v>312</v>
      </c>
      <c r="E33" s="30" t="s">
        <v>287</v>
      </c>
      <c r="F33" s="47" t="s">
        <v>123</v>
      </c>
      <c r="G33" s="47">
        <v>5</v>
      </c>
      <c r="H33" s="47">
        <v>5</v>
      </c>
      <c r="I33" s="95"/>
    </row>
    <row r="34" s="41" customFormat="1" ht="19.05" customHeight="1" spans="1:9">
      <c r="A34" s="47"/>
      <c r="B34" s="69" t="s">
        <v>267</v>
      </c>
      <c r="C34" s="15" t="s">
        <v>268</v>
      </c>
      <c r="D34" s="29" t="s">
        <v>288</v>
      </c>
      <c r="E34" s="30" t="s">
        <v>313</v>
      </c>
      <c r="F34" s="30" t="s">
        <v>313</v>
      </c>
      <c r="G34" s="47">
        <v>10</v>
      </c>
      <c r="H34" s="47">
        <v>10</v>
      </c>
      <c r="I34" s="95"/>
    </row>
    <row r="35" s="41" customFormat="1" ht="19.05" customHeight="1" spans="1:9">
      <c r="A35" s="47"/>
      <c r="B35" s="67"/>
      <c r="C35" s="50"/>
      <c r="D35" s="48"/>
      <c r="E35" s="47"/>
      <c r="F35" s="50"/>
      <c r="G35" s="47"/>
      <c r="H35" s="47"/>
      <c r="I35" s="95"/>
    </row>
    <row r="36" customFormat="1" ht="16.05" customHeight="1" spans="1:9">
      <c r="A36" s="54" t="s">
        <v>210</v>
      </c>
      <c r="B36" s="55"/>
      <c r="C36" s="55"/>
      <c r="D36" s="55"/>
      <c r="E36" s="55"/>
      <c r="F36" s="85"/>
      <c r="G36" s="52">
        <f>SUM(G15:G35)</f>
        <v>100</v>
      </c>
      <c r="H36" s="52">
        <f>SUM(H15:H35)</f>
        <v>100</v>
      </c>
      <c r="I36" s="94"/>
    </row>
    <row r="37" s="41" customFormat="1" ht="36" customHeight="1" spans="1:9">
      <c r="A37" s="46" t="s">
        <v>211</v>
      </c>
      <c r="B37" s="261" t="s">
        <v>314</v>
      </c>
      <c r="C37" s="262"/>
      <c r="D37" s="262"/>
      <c r="E37" s="262"/>
      <c r="F37" s="262"/>
      <c r="G37" s="262"/>
      <c r="H37" s="262"/>
      <c r="I37" s="263"/>
    </row>
    <row r="38" s="41" customFormat="1" ht="18" customHeight="1" spans="1:8">
      <c r="A38" s="88"/>
      <c r="B38" s="88" t="s">
        <v>291</v>
      </c>
      <c r="C38" s="88"/>
      <c r="D38" s="89"/>
      <c r="E38" s="88"/>
      <c r="F38" s="88"/>
      <c r="G38" s="250"/>
      <c r="H38" s="250"/>
    </row>
    <row r="39" customFormat="1" ht="33" customHeight="1" spans="1:9">
      <c r="A39" s="90" t="s">
        <v>273</v>
      </c>
      <c r="B39" s="90"/>
      <c r="C39" s="90"/>
      <c r="D39" s="90"/>
      <c r="E39" s="90"/>
      <c r="F39" s="90"/>
      <c r="G39" s="251"/>
      <c r="H39" s="251"/>
      <c r="I39" s="90"/>
    </row>
    <row r="40" ht="16.95" customHeight="1" spans="1:9">
      <c r="A40" s="91" t="s">
        <v>214</v>
      </c>
      <c r="B40" s="91"/>
      <c r="C40" s="91"/>
      <c r="D40" s="91"/>
      <c r="E40" s="91"/>
      <c r="F40" s="91"/>
      <c r="G40" s="249"/>
      <c r="H40" s="249"/>
      <c r="I40" s="91"/>
    </row>
    <row r="41" ht="28.95" customHeight="1" spans="1:9">
      <c r="A41" s="90" t="s">
        <v>215</v>
      </c>
      <c r="B41" s="90"/>
      <c r="C41" s="90"/>
      <c r="D41" s="90"/>
      <c r="E41" s="90"/>
      <c r="F41" s="90"/>
      <c r="G41" s="251"/>
      <c r="H41" s="251"/>
      <c r="I41" s="90"/>
    </row>
    <row r="42" ht="33" customHeight="1" spans="1:9">
      <c r="A42" s="90" t="s">
        <v>216</v>
      </c>
      <c r="B42" s="90"/>
      <c r="C42" s="90"/>
      <c r="D42" s="90"/>
      <c r="E42" s="90"/>
      <c r="F42" s="90"/>
      <c r="G42" s="251"/>
      <c r="H42" s="251"/>
      <c r="I42" s="90"/>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6:F36"/>
    <mergeCell ref="B37:I37"/>
    <mergeCell ref="A39:I39"/>
    <mergeCell ref="A40:I40"/>
    <mergeCell ref="A41:I41"/>
    <mergeCell ref="A42:I42"/>
    <mergeCell ref="A6:A11"/>
    <mergeCell ref="A12:A13"/>
    <mergeCell ref="A14:A35"/>
    <mergeCell ref="B15:B19"/>
    <mergeCell ref="B20:B26"/>
    <mergeCell ref="B27:B30"/>
    <mergeCell ref="B31:B33"/>
    <mergeCell ref="B34:B35"/>
    <mergeCell ref="C15:C17"/>
    <mergeCell ref="C18:C19"/>
    <mergeCell ref="C20:C22"/>
    <mergeCell ref="C23:C26"/>
  </mergeCells>
  <pageMargins left="0.75" right="0.75" top="1" bottom="1" header="0.5" footer="0.5"/>
  <pageSetup paperSize="9" scale="77"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workbookViewId="0">
      <selection activeCell="A1" sqref="$A1:$XFD1"/>
    </sheetView>
  </sheetViews>
  <sheetFormatPr defaultColWidth="10.75" defaultRowHeight="13.5"/>
  <cols>
    <col min="1" max="3" width="10.75" customWidth="1"/>
    <col min="4" max="4" width="16.375" style="43" customWidth="1"/>
    <col min="5" max="6" width="10.75" customWidth="1"/>
    <col min="7" max="8" width="10.75" style="42" customWidth="1"/>
    <col min="9" max="9" width="13.375" customWidth="1"/>
    <col min="11" max="16381" width="10.75" customWidth="1"/>
  </cols>
  <sheetData>
    <row r="1" customFormat="1" ht="20.25" spans="1:9">
      <c r="A1" s="44" t="s">
        <v>217</v>
      </c>
      <c r="B1" s="44"/>
      <c r="C1" s="44"/>
      <c r="D1" s="44"/>
      <c r="E1" s="44"/>
      <c r="F1" s="44"/>
      <c r="G1" s="44"/>
      <c r="H1" s="44"/>
      <c r="I1" s="44"/>
    </row>
    <row r="2" customFormat="1" spans="1:8">
      <c r="A2" s="45"/>
      <c r="B2" s="45"/>
      <c r="C2" s="45"/>
      <c r="D2" s="43"/>
      <c r="E2" s="45" t="s">
        <v>218</v>
      </c>
      <c r="F2" s="45"/>
      <c r="G2" s="249"/>
      <c r="H2" s="249"/>
    </row>
    <row r="3" s="1" customFormat="1" spans="1:9">
      <c r="A3" s="9" t="s">
        <v>219</v>
      </c>
      <c r="B3" s="9"/>
      <c r="C3" s="9" t="s">
        <v>94</v>
      </c>
      <c r="D3" s="10"/>
      <c r="E3" s="9"/>
      <c r="F3" s="9"/>
      <c r="G3" s="9"/>
      <c r="H3" s="9" t="s">
        <v>220</v>
      </c>
      <c r="I3" s="37">
        <v>45181</v>
      </c>
    </row>
    <row r="4" s="41" customFormat="1" ht="21" customHeight="1" spans="1:9">
      <c r="A4" s="46" t="s">
        <v>221</v>
      </c>
      <c r="B4" s="47" t="s">
        <v>16</v>
      </c>
      <c r="C4" s="47"/>
      <c r="D4" s="48"/>
      <c r="E4" s="47"/>
      <c r="F4" s="47"/>
      <c r="G4" s="47"/>
      <c r="H4" s="47"/>
      <c r="I4" s="47"/>
    </row>
    <row r="5" s="41" customFormat="1" ht="21" customHeight="1" spans="1:9">
      <c r="A5" s="49" t="s">
        <v>222</v>
      </c>
      <c r="B5" s="47" t="s">
        <v>94</v>
      </c>
      <c r="C5" s="47"/>
      <c r="D5" s="48"/>
      <c r="E5" s="50"/>
      <c r="F5" s="47" t="s">
        <v>223</v>
      </c>
      <c r="G5" s="47" t="s">
        <v>315</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480000</v>
      </c>
      <c r="E7" s="58">
        <f t="shared" si="0"/>
        <v>0</v>
      </c>
      <c r="F7" s="58">
        <f t="shared" si="0"/>
        <v>0</v>
      </c>
      <c r="G7" s="59">
        <f>F7/(D7+E7)</f>
        <v>0</v>
      </c>
      <c r="H7" s="60"/>
      <c r="I7" s="92"/>
    </row>
    <row r="8" customFormat="1" ht="18" customHeight="1" spans="1:9">
      <c r="A8" s="56"/>
      <c r="B8" s="61" t="s">
        <v>230</v>
      </c>
      <c r="C8" s="61"/>
      <c r="D8" s="57">
        <f t="shared" ref="D8:F8" si="1">D9+D10</f>
        <v>480000</v>
      </c>
      <c r="E8" s="58">
        <f t="shared" si="1"/>
        <v>0</v>
      </c>
      <c r="F8" s="58">
        <f t="shared" si="1"/>
        <v>0</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v>480000</v>
      </c>
      <c r="E10" s="65"/>
      <c r="F10" s="66">
        <v>0</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29" customHeight="1" spans="1:9">
      <c r="A13" s="62"/>
      <c r="B13" s="47" t="s">
        <v>316</v>
      </c>
      <c r="C13" s="47"/>
      <c r="D13" s="48"/>
      <c r="E13" s="47"/>
      <c r="F13" s="47" t="s">
        <v>317</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05" customHeight="1" spans="1:9">
      <c r="A15" s="47"/>
      <c r="B15" s="69" t="s">
        <v>235</v>
      </c>
      <c r="C15" s="71" t="s">
        <v>236</v>
      </c>
      <c r="D15" s="72" t="s">
        <v>237</v>
      </c>
      <c r="E15" s="26" t="s">
        <v>238</v>
      </c>
      <c r="F15" s="47" t="s">
        <v>123</v>
      </c>
      <c r="G15" s="47">
        <v>2</v>
      </c>
      <c r="H15" s="47">
        <v>2</v>
      </c>
      <c r="I15" s="94"/>
    </row>
    <row r="16" customFormat="1" ht="19.05" customHeight="1" spans="1:9">
      <c r="A16" s="47"/>
      <c r="B16" s="68"/>
      <c r="C16" s="68"/>
      <c r="D16" s="72" t="s">
        <v>121</v>
      </c>
      <c r="E16" s="26" t="s">
        <v>122</v>
      </c>
      <c r="F16" s="47" t="s">
        <v>123</v>
      </c>
      <c r="G16" s="47">
        <v>2</v>
      </c>
      <c r="H16" s="47">
        <v>2</v>
      </c>
      <c r="I16" s="94"/>
    </row>
    <row r="17" customFormat="1" ht="19.05" customHeight="1" spans="1:9">
      <c r="A17" s="47"/>
      <c r="B17" s="68"/>
      <c r="C17" s="70"/>
      <c r="D17" s="72" t="s">
        <v>124</v>
      </c>
      <c r="E17" s="26" t="s">
        <v>125</v>
      </c>
      <c r="F17" s="47" t="s">
        <v>123</v>
      </c>
      <c r="G17" s="47">
        <v>2</v>
      </c>
      <c r="H17" s="47">
        <v>2</v>
      </c>
      <c r="I17" s="94"/>
    </row>
    <row r="18" customFormat="1" ht="19.05" customHeight="1" spans="1:9">
      <c r="A18" s="47"/>
      <c r="B18" s="68"/>
      <c r="C18" s="71" t="s">
        <v>239</v>
      </c>
      <c r="D18" s="72" t="s">
        <v>240</v>
      </c>
      <c r="E18" s="74">
        <v>1</v>
      </c>
      <c r="F18" s="74">
        <v>0</v>
      </c>
      <c r="G18" s="47">
        <v>2</v>
      </c>
      <c r="H18" s="47">
        <v>0</v>
      </c>
      <c r="I18" s="266" t="s">
        <v>318</v>
      </c>
    </row>
    <row r="19" customFormat="1" ht="19.05" customHeight="1" spans="1:9">
      <c r="A19" s="47"/>
      <c r="B19" s="68"/>
      <c r="C19" s="70"/>
      <c r="D19" s="72" t="s">
        <v>241</v>
      </c>
      <c r="E19" s="76">
        <v>1</v>
      </c>
      <c r="F19" s="74">
        <v>0</v>
      </c>
      <c r="G19" s="47">
        <v>2</v>
      </c>
      <c r="H19" s="47">
        <v>0</v>
      </c>
      <c r="I19" s="266" t="s">
        <v>318</v>
      </c>
    </row>
    <row r="20" customFormat="1" ht="19.05" customHeight="1" spans="1:9">
      <c r="A20" s="47"/>
      <c r="B20" s="69" t="s">
        <v>242</v>
      </c>
      <c r="C20" s="71" t="s">
        <v>243</v>
      </c>
      <c r="D20" s="72" t="s">
        <v>142</v>
      </c>
      <c r="E20" s="77" t="s">
        <v>143</v>
      </c>
      <c r="F20" s="47" t="s">
        <v>123</v>
      </c>
      <c r="G20" s="47">
        <v>2</v>
      </c>
      <c r="H20" s="47">
        <v>2</v>
      </c>
      <c r="I20" s="94"/>
    </row>
    <row r="21" customFormat="1" ht="19.05" customHeight="1" spans="1:9">
      <c r="A21" s="47"/>
      <c r="B21" s="68"/>
      <c r="C21" s="68"/>
      <c r="D21" s="72" t="s">
        <v>244</v>
      </c>
      <c r="E21" s="77" t="s">
        <v>245</v>
      </c>
      <c r="F21" s="47" t="s">
        <v>123</v>
      </c>
      <c r="G21" s="47">
        <v>2</v>
      </c>
      <c r="H21" s="47">
        <v>2</v>
      </c>
      <c r="I21" s="94"/>
    </row>
    <row r="22" customFormat="1" ht="19.05" customHeight="1" spans="1:9">
      <c r="A22" s="47"/>
      <c r="B22" s="68"/>
      <c r="C22" s="70"/>
      <c r="D22" s="72" t="s">
        <v>246</v>
      </c>
      <c r="E22" s="77" t="s">
        <v>247</v>
      </c>
      <c r="F22" s="47" t="s">
        <v>123</v>
      </c>
      <c r="G22" s="47">
        <v>1</v>
      </c>
      <c r="H22" s="47">
        <v>1</v>
      </c>
      <c r="I22" s="94"/>
    </row>
    <row r="23" customFormat="1" ht="19.05" customHeight="1" spans="1:9">
      <c r="A23" s="47"/>
      <c r="B23" s="68"/>
      <c r="C23" s="71" t="s">
        <v>248</v>
      </c>
      <c r="D23" s="72" t="s">
        <v>142</v>
      </c>
      <c r="E23" s="77" t="s">
        <v>143</v>
      </c>
      <c r="F23" s="47" t="s">
        <v>123</v>
      </c>
      <c r="G23" s="47">
        <v>2</v>
      </c>
      <c r="H23" s="47">
        <v>2</v>
      </c>
      <c r="I23" s="94"/>
    </row>
    <row r="24" customFormat="1" ht="19.05" customHeight="1" spans="1:9">
      <c r="A24" s="47"/>
      <c r="B24" s="68"/>
      <c r="C24" s="68"/>
      <c r="D24" s="72" t="s">
        <v>144</v>
      </c>
      <c r="E24" s="77" t="s">
        <v>145</v>
      </c>
      <c r="F24" s="47" t="s">
        <v>123</v>
      </c>
      <c r="G24" s="47">
        <v>2</v>
      </c>
      <c r="H24" s="47">
        <v>2</v>
      </c>
      <c r="I24" s="94"/>
    </row>
    <row r="25" customFormat="1" ht="19.05" customHeight="1" spans="1:9">
      <c r="A25" s="47"/>
      <c r="B25" s="68"/>
      <c r="C25" s="68"/>
      <c r="D25" s="72" t="s">
        <v>249</v>
      </c>
      <c r="E25" s="77" t="s">
        <v>245</v>
      </c>
      <c r="F25" s="47" t="s">
        <v>123</v>
      </c>
      <c r="G25" s="47">
        <v>1</v>
      </c>
      <c r="H25" s="47">
        <v>1</v>
      </c>
      <c r="I25" s="94"/>
    </row>
    <row r="26" customFormat="1" ht="19.05" customHeight="1" spans="1:9">
      <c r="A26" s="47"/>
      <c r="B26" s="68"/>
      <c r="C26" s="70"/>
      <c r="D26" s="72" t="s">
        <v>250</v>
      </c>
      <c r="E26" s="76">
        <v>1</v>
      </c>
      <c r="F26" s="74">
        <v>0</v>
      </c>
      <c r="G26" s="47">
        <v>10</v>
      </c>
      <c r="H26" s="47">
        <v>0</v>
      </c>
      <c r="I26" s="266" t="s">
        <v>318</v>
      </c>
    </row>
    <row r="27" s="41" customFormat="1" ht="19.05" customHeight="1" spans="1:9">
      <c r="A27" s="47"/>
      <c r="B27" s="69" t="s">
        <v>252</v>
      </c>
      <c r="C27" s="15" t="s">
        <v>155</v>
      </c>
      <c r="D27" s="29" t="s">
        <v>319</v>
      </c>
      <c r="E27" s="30" t="s">
        <v>308</v>
      </c>
      <c r="F27" s="47" t="s">
        <v>123</v>
      </c>
      <c r="G27" s="47">
        <v>5</v>
      </c>
      <c r="H27" s="47">
        <v>5</v>
      </c>
      <c r="I27" s="95"/>
    </row>
    <row r="28" s="41" customFormat="1" ht="19.05" customHeight="1" spans="1:9">
      <c r="A28" s="47"/>
      <c r="B28" s="62"/>
      <c r="C28" s="15" t="s">
        <v>173</v>
      </c>
      <c r="D28" s="29" t="s">
        <v>260</v>
      </c>
      <c r="E28" s="30" t="s">
        <v>260</v>
      </c>
      <c r="F28" s="50"/>
      <c r="G28" s="47" t="s">
        <v>280</v>
      </c>
      <c r="H28" s="47" t="s">
        <v>280</v>
      </c>
      <c r="I28" s="95"/>
    </row>
    <row r="29" s="41" customFormat="1" ht="19.05" customHeight="1" spans="1:9">
      <c r="A29" s="47"/>
      <c r="B29" s="62"/>
      <c r="C29" s="15" t="s">
        <v>179</v>
      </c>
      <c r="D29" s="29" t="s">
        <v>281</v>
      </c>
      <c r="E29" s="30" t="s">
        <v>282</v>
      </c>
      <c r="F29" s="74">
        <v>0</v>
      </c>
      <c r="G29" s="47">
        <v>5</v>
      </c>
      <c r="H29" s="47" t="s">
        <v>280</v>
      </c>
      <c r="I29" s="266" t="s">
        <v>318</v>
      </c>
    </row>
    <row r="30" s="41" customFormat="1" ht="19.05" customHeight="1" spans="1:9">
      <c r="A30" s="47"/>
      <c r="B30" s="62"/>
      <c r="C30" s="15" t="s">
        <v>185</v>
      </c>
      <c r="D30" s="29" t="s">
        <v>256</v>
      </c>
      <c r="E30" s="76">
        <v>1</v>
      </c>
      <c r="F30" s="265">
        <v>1</v>
      </c>
      <c r="G30" s="47">
        <v>25</v>
      </c>
      <c r="H30" s="47">
        <v>25</v>
      </c>
      <c r="I30" s="95"/>
    </row>
    <row r="31" s="41" customFormat="1" ht="19.05" customHeight="1" spans="1:9">
      <c r="A31" s="47"/>
      <c r="B31" s="69" t="s">
        <v>258</v>
      </c>
      <c r="C31" s="15" t="s">
        <v>259</v>
      </c>
      <c r="D31" s="29" t="s">
        <v>260</v>
      </c>
      <c r="E31" s="30" t="s">
        <v>260</v>
      </c>
      <c r="F31" s="50" t="s">
        <v>280</v>
      </c>
      <c r="G31" s="47" t="s">
        <v>280</v>
      </c>
      <c r="H31" s="47" t="s">
        <v>280</v>
      </c>
      <c r="I31" s="95"/>
    </row>
    <row r="32" s="41" customFormat="1" ht="19.05" customHeight="1" spans="1:9">
      <c r="A32" s="47"/>
      <c r="B32" s="62"/>
      <c r="C32" s="15" t="s">
        <v>261</v>
      </c>
      <c r="D32" s="29" t="s">
        <v>320</v>
      </c>
      <c r="E32" s="30" t="s">
        <v>321</v>
      </c>
      <c r="F32" s="47" t="s">
        <v>123</v>
      </c>
      <c r="G32" s="47">
        <v>15</v>
      </c>
      <c r="H32" s="47">
        <v>15</v>
      </c>
      <c r="I32" s="95"/>
    </row>
    <row r="33" s="41" customFormat="1" ht="19.05" customHeight="1" spans="1:9">
      <c r="A33" s="47"/>
      <c r="B33" s="62"/>
      <c r="C33" s="15" t="s">
        <v>264</v>
      </c>
      <c r="D33" s="29" t="s">
        <v>260</v>
      </c>
      <c r="E33" s="30" t="s">
        <v>260</v>
      </c>
      <c r="F33" s="47"/>
      <c r="G33" s="47" t="s">
        <v>280</v>
      </c>
      <c r="H33" s="47" t="s">
        <v>280</v>
      </c>
      <c r="I33" s="95"/>
    </row>
    <row r="34" s="41" customFormat="1" ht="19.05" customHeight="1" spans="1:9">
      <c r="A34" s="47"/>
      <c r="B34" s="62"/>
      <c r="C34" s="15" t="s">
        <v>265</v>
      </c>
      <c r="D34" s="29" t="s">
        <v>322</v>
      </c>
      <c r="E34" s="30" t="s">
        <v>287</v>
      </c>
      <c r="F34" s="30" t="s">
        <v>123</v>
      </c>
      <c r="G34" s="47">
        <v>10</v>
      </c>
      <c r="H34" s="47">
        <v>10</v>
      </c>
      <c r="I34" s="95"/>
    </row>
    <row r="35" s="41" customFormat="1" ht="19.05" customHeight="1" spans="1:9">
      <c r="A35" s="47"/>
      <c r="B35" s="69" t="s">
        <v>267</v>
      </c>
      <c r="C35" s="15" t="s">
        <v>268</v>
      </c>
      <c r="D35" s="29" t="s">
        <v>288</v>
      </c>
      <c r="E35" s="30" t="s">
        <v>289</v>
      </c>
      <c r="F35" s="30" t="s">
        <v>289</v>
      </c>
      <c r="G35" s="47">
        <v>10</v>
      </c>
      <c r="H35" s="47">
        <v>10</v>
      </c>
      <c r="I35" s="95"/>
    </row>
    <row r="36" s="41" customFormat="1" ht="19.05" customHeight="1" spans="1:9">
      <c r="A36" s="47"/>
      <c r="B36" s="67"/>
      <c r="C36" s="50"/>
      <c r="D36" s="48"/>
      <c r="E36" s="84"/>
      <c r="F36" s="50"/>
      <c r="G36" s="47"/>
      <c r="H36" s="47"/>
      <c r="I36" s="95"/>
    </row>
    <row r="37" ht="16.05" customHeight="1" spans="1:9">
      <c r="A37" s="54" t="s">
        <v>210</v>
      </c>
      <c r="B37" s="55"/>
      <c r="C37" s="55"/>
      <c r="D37" s="55"/>
      <c r="E37" s="55"/>
      <c r="F37" s="85"/>
      <c r="G37" s="52">
        <f>SUM(G15:G36)</f>
        <v>100</v>
      </c>
      <c r="H37" s="52">
        <f>SUM(H15:H36)</f>
        <v>81</v>
      </c>
      <c r="I37" s="94"/>
    </row>
    <row r="38" s="41" customFormat="1" ht="36" customHeight="1" spans="1:9">
      <c r="A38" s="46" t="s">
        <v>211</v>
      </c>
      <c r="B38" s="185" t="s">
        <v>323</v>
      </c>
      <c r="C38" s="87"/>
      <c r="D38" s="87"/>
      <c r="E38" s="87"/>
      <c r="F38" s="87"/>
      <c r="G38" s="87"/>
      <c r="H38" s="87"/>
      <c r="I38" s="96"/>
    </row>
    <row r="39" s="41" customFormat="1" ht="18" customHeight="1" spans="1:8">
      <c r="A39" s="88"/>
      <c r="B39" s="88" t="s">
        <v>291</v>
      </c>
      <c r="C39" s="88"/>
      <c r="D39" s="89"/>
      <c r="E39" s="88"/>
      <c r="F39" s="88"/>
      <c r="G39" s="250"/>
      <c r="H39" s="250"/>
    </row>
    <row r="40" ht="33" customHeight="1" spans="1:9">
      <c r="A40" s="90" t="s">
        <v>273</v>
      </c>
      <c r="B40" s="90"/>
      <c r="C40" s="90"/>
      <c r="D40" s="90"/>
      <c r="E40" s="90"/>
      <c r="F40" s="90"/>
      <c r="G40" s="251"/>
      <c r="H40" s="251"/>
      <c r="I40" s="90"/>
    </row>
    <row r="41" ht="16.95" customHeight="1" spans="1:9">
      <c r="A41" s="91" t="s">
        <v>214</v>
      </c>
      <c r="B41" s="91"/>
      <c r="C41" s="91"/>
      <c r="D41" s="91"/>
      <c r="E41" s="91"/>
      <c r="F41" s="91"/>
      <c r="G41" s="249"/>
      <c r="H41" s="249"/>
      <c r="I41" s="91"/>
    </row>
    <row r="42" ht="28.95" customHeight="1" spans="1:9">
      <c r="A42" s="90" t="s">
        <v>215</v>
      </c>
      <c r="B42" s="90"/>
      <c r="C42" s="90"/>
      <c r="D42" s="90"/>
      <c r="E42" s="90"/>
      <c r="F42" s="90"/>
      <c r="G42" s="251"/>
      <c r="H42" s="251"/>
      <c r="I42" s="90"/>
    </row>
    <row r="43" ht="33" customHeight="1" spans="1:9">
      <c r="A43" s="90" t="s">
        <v>216</v>
      </c>
      <c r="B43" s="90"/>
      <c r="C43" s="90"/>
      <c r="D43" s="90"/>
      <c r="E43" s="90"/>
      <c r="F43" s="90"/>
      <c r="G43" s="251"/>
      <c r="H43" s="251"/>
      <c r="I43" s="90"/>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s>
  <pageMargins left="0.75" right="0.75" top="1" bottom="1" header="0.5" footer="0.5"/>
  <pageSetup paperSize="9" scale="7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workbookViewId="0">
      <selection activeCell="A3" sqref="$A3:$XFD3"/>
    </sheetView>
  </sheetViews>
  <sheetFormatPr defaultColWidth="9" defaultRowHeight="13.5"/>
  <cols>
    <col min="1" max="1" width="7" customWidth="1"/>
    <col min="2" max="2" width="10.375" customWidth="1"/>
    <col min="3" max="3" width="12.25" customWidth="1"/>
    <col min="4" max="4" width="18.625" style="43" customWidth="1"/>
    <col min="5" max="5" width="16" customWidth="1"/>
    <col min="6" max="6" width="15.5" customWidth="1"/>
    <col min="7" max="7" width="6.875" style="42" customWidth="1"/>
    <col min="8" max="8" width="6.875" customWidth="1"/>
    <col min="9" max="9" width="17.75" style="42" customWidth="1"/>
  </cols>
  <sheetData>
    <row r="1" customFormat="1" ht="20.25" spans="1:9">
      <c r="A1" s="44" t="s">
        <v>217</v>
      </c>
      <c r="B1" s="44"/>
      <c r="C1" s="44"/>
      <c r="D1" s="44"/>
      <c r="E1" s="44"/>
      <c r="F1" s="44"/>
      <c r="G1" s="44"/>
      <c r="H1" s="44"/>
      <c r="I1" s="44"/>
    </row>
    <row r="2" customFormat="1" spans="1:9">
      <c r="A2" s="45"/>
      <c r="B2" s="45"/>
      <c r="C2" s="45"/>
      <c r="D2" s="43"/>
      <c r="E2" s="45" t="s">
        <v>218</v>
      </c>
      <c r="F2" s="45"/>
      <c r="G2" s="249"/>
      <c r="H2" s="45"/>
      <c r="I2" s="42"/>
    </row>
    <row r="3" s="1" customFormat="1" spans="1:9">
      <c r="A3" s="9" t="s">
        <v>219</v>
      </c>
      <c r="B3" s="9"/>
      <c r="C3" s="9" t="s">
        <v>94</v>
      </c>
      <c r="D3" s="10"/>
      <c r="E3" s="9"/>
      <c r="F3" s="9"/>
      <c r="G3" s="9"/>
      <c r="H3" s="9" t="s">
        <v>220</v>
      </c>
      <c r="I3" s="37">
        <v>45181</v>
      </c>
    </row>
    <row r="4" s="41" customFormat="1" ht="21" customHeight="1" spans="1:9">
      <c r="A4" s="46" t="s">
        <v>221</v>
      </c>
      <c r="B4" s="47" t="s">
        <v>18</v>
      </c>
      <c r="C4" s="47"/>
      <c r="D4" s="48"/>
      <c r="E4" s="47"/>
      <c r="F4" s="47"/>
      <c r="G4" s="47"/>
      <c r="H4" s="47"/>
      <c r="I4" s="47"/>
    </row>
    <row r="5" s="41" customFormat="1" ht="21" customHeight="1" spans="1:9">
      <c r="A5" s="49" t="s">
        <v>222</v>
      </c>
      <c r="B5" s="47" t="s">
        <v>94</v>
      </c>
      <c r="C5" s="47"/>
      <c r="D5" s="48"/>
      <c r="E5" s="50"/>
      <c r="F5" s="47" t="s">
        <v>223</v>
      </c>
      <c r="G5" s="47" t="s">
        <v>274</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200000</v>
      </c>
      <c r="E7" s="58">
        <f t="shared" si="0"/>
        <v>0</v>
      </c>
      <c r="F7" s="58">
        <f t="shared" si="0"/>
        <v>0</v>
      </c>
      <c r="G7" s="59">
        <f>F7/(D7+E7)</f>
        <v>0</v>
      </c>
      <c r="H7" s="60"/>
      <c r="I7" s="92"/>
    </row>
    <row r="8" customFormat="1" ht="18" customHeight="1" spans="1:9">
      <c r="A8" s="56"/>
      <c r="B8" s="61" t="s">
        <v>230</v>
      </c>
      <c r="C8" s="61"/>
      <c r="D8" s="57">
        <f t="shared" ref="D8:F8" si="1">D9+D10</f>
        <v>200000</v>
      </c>
      <c r="E8" s="58">
        <f t="shared" si="1"/>
        <v>0</v>
      </c>
      <c r="F8" s="58">
        <f t="shared" si="1"/>
        <v>0</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v>200000</v>
      </c>
      <c r="E10" s="65"/>
      <c r="F10" s="66">
        <v>0</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 customHeight="1" spans="1:9">
      <c r="A13" s="62"/>
      <c r="B13" s="47" t="s">
        <v>324</v>
      </c>
      <c r="C13" s="47"/>
      <c r="D13" s="48"/>
      <c r="E13" s="47"/>
      <c r="F13" s="47" t="s">
        <v>325</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 customHeight="1" spans="1:9">
      <c r="A15" s="47"/>
      <c r="B15" s="69" t="s">
        <v>235</v>
      </c>
      <c r="C15" s="71" t="s">
        <v>236</v>
      </c>
      <c r="D15" s="72" t="s">
        <v>237</v>
      </c>
      <c r="E15" s="26" t="s">
        <v>238</v>
      </c>
      <c r="F15" s="47" t="s">
        <v>123</v>
      </c>
      <c r="G15" s="47">
        <v>2</v>
      </c>
      <c r="H15" s="47">
        <v>2</v>
      </c>
      <c r="I15" s="255"/>
    </row>
    <row r="16" customFormat="1" ht="19" customHeight="1" spans="1:9">
      <c r="A16" s="47"/>
      <c r="B16" s="68"/>
      <c r="C16" s="68"/>
      <c r="D16" s="72" t="s">
        <v>121</v>
      </c>
      <c r="E16" s="26" t="s">
        <v>122</v>
      </c>
      <c r="F16" s="47" t="s">
        <v>123</v>
      </c>
      <c r="G16" s="47">
        <v>2</v>
      </c>
      <c r="H16" s="47">
        <v>2</v>
      </c>
      <c r="I16" s="255"/>
    </row>
    <row r="17" customFormat="1" ht="19" customHeight="1" spans="1:9">
      <c r="A17" s="47"/>
      <c r="B17" s="68"/>
      <c r="C17" s="70"/>
      <c r="D17" s="72" t="s">
        <v>124</v>
      </c>
      <c r="E17" s="26" t="s">
        <v>125</v>
      </c>
      <c r="F17" s="47" t="s">
        <v>123</v>
      </c>
      <c r="G17" s="47">
        <v>2</v>
      </c>
      <c r="H17" s="47">
        <v>2</v>
      </c>
      <c r="I17" s="72"/>
    </row>
    <row r="18" customFormat="1" ht="19" customHeight="1" spans="1:9">
      <c r="A18" s="47"/>
      <c r="B18" s="68"/>
      <c r="C18" s="71" t="s">
        <v>239</v>
      </c>
      <c r="D18" s="72" t="s">
        <v>240</v>
      </c>
      <c r="E18" s="74">
        <v>1</v>
      </c>
      <c r="F18" s="159">
        <v>0</v>
      </c>
      <c r="G18" s="47">
        <v>2</v>
      </c>
      <c r="H18" s="47">
        <v>0</v>
      </c>
      <c r="I18" s="72" t="s">
        <v>326</v>
      </c>
    </row>
    <row r="19" customFormat="1" ht="19" customHeight="1" spans="1:9">
      <c r="A19" s="47"/>
      <c r="B19" s="68"/>
      <c r="C19" s="70"/>
      <c r="D19" s="72" t="s">
        <v>241</v>
      </c>
      <c r="E19" s="76">
        <v>1</v>
      </c>
      <c r="F19" s="159">
        <v>0</v>
      </c>
      <c r="G19" s="47">
        <v>2</v>
      </c>
      <c r="H19" s="47">
        <v>0</v>
      </c>
      <c r="I19" s="72" t="s">
        <v>326</v>
      </c>
    </row>
    <row r="20" customFormat="1" ht="19" customHeight="1" spans="1:9">
      <c r="A20" s="47"/>
      <c r="B20" s="69" t="s">
        <v>242</v>
      </c>
      <c r="C20" s="71" t="s">
        <v>243</v>
      </c>
      <c r="D20" s="72" t="s">
        <v>142</v>
      </c>
      <c r="E20" s="77" t="s">
        <v>143</v>
      </c>
      <c r="F20" s="47" t="s">
        <v>123</v>
      </c>
      <c r="G20" s="47">
        <v>2</v>
      </c>
      <c r="H20" s="47">
        <v>2</v>
      </c>
      <c r="I20" s="72"/>
    </row>
    <row r="21" customFormat="1" ht="19" customHeight="1" spans="1:9">
      <c r="A21" s="47"/>
      <c r="B21" s="68"/>
      <c r="C21" s="68"/>
      <c r="D21" s="72" t="s">
        <v>244</v>
      </c>
      <c r="E21" s="77" t="s">
        <v>245</v>
      </c>
      <c r="F21" s="47" t="s">
        <v>123</v>
      </c>
      <c r="G21" s="47">
        <v>2</v>
      </c>
      <c r="H21" s="47">
        <v>2</v>
      </c>
      <c r="I21" s="72"/>
    </row>
    <row r="22" customFormat="1" ht="19" customHeight="1" spans="1:9">
      <c r="A22" s="47"/>
      <c r="B22" s="68"/>
      <c r="C22" s="70"/>
      <c r="D22" s="72" t="s">
        <v>246</v>
      </c>
      <c r="E22" s="77" t="s">
        <v>247</v>
      </c>
      <c r="F22" s="47" t="s">
        <v>123</v>
      </c>
      <c r="G22" s="47">
        <v>1</v>
      </c>
      <c r="H22" s="47">
        <v>1</v>
      </c>
      <c r="I22" s="72"/>
    </row>
    <row r="23" customFormat="1" ht="19" customHeight="1" spans="1:9">
      <c r="A23" s="47"/>
      <c r="B23" s="68"/>
      <c r="C23" s="71" t="s">
        <v>248</v>
      </c>
      <c r="D23" s="72" t="s">
        <v>142</v>
      </c>
      <c r="E23" s="77" t="s">
        <v>143</v>
      </c>
      <c r="F23" s="47" t="s">
        <v>123</v>
      </c>
      <c r="G23" s="47">
        <v>2</v>
      </c>
      <c r="H23" s="47">
        <v>2</v>
      </c>
      <c r="I23" s="72"/>
    </row>
    <row r="24" customFormat="1" ht="19" customHeight="1" spans="1:9">
      <c r="A24" s="47"/>
      <c r="B24" s="68"/>
      <c r="C24" s="68"/>
      <c r="D24" s="72" t="s">
        <v>144</v>
      </c>
      <c r="E24" s="77" t="s">
        <v>145</v>
      </c>
      <c r="F24" s="47" t="s">
        <v>123</v>
      </c>
      <c r="G24" s="47">
        <v>2</v>
      </c>
      <c r="H24" s="47">
        <v>2</v>
      </c>
      <c r="I24" s="72"/>
    </row>
    <row r="25" customFormat="1" ht="19" customHeight="1" spans="1:9">
      <c r="A25" s="47"/>
      <c r="B25" s="68"/>
      <c r="C25" s="68"/>
      <c r="D25" s="72" t="s">
        <v>249</v>
      </c>
      <c r="E25" s="77" t="s">
        <v>245</v>
      </c>
      <c r="F25" s="47" t="s">
        <v>123</v>
      </c>
      <c r="G25" s="47">
        <v>1</v>
      </c>
      <c r="H25" s="47">
        <v>1</v>
      </c>
      <c r="I25" s="72"/>
    </row>
    <row r="26" customFormat="1" ht="19" customHeight="1" spans="1:9">
      <c r="A26" s="47"/>
      <c r="B26" s="68"/>
      <c r="C26" s="70"/>
      <c r="D26" s="72" t="s">
        <v>250</v>
      </c>
      <c r="E26" s="76">
        <v>1</v>
      </c>
      <c r="F26" s="159">
        <v>0</v>
      </c>
      <c r="G26" s="47">
        <v>10</v>
      </c>
      <c r="H26" s="47">
        <v>0</v>
      </c>
      <c r="I26" s="72" t="s">
        <v>326</v>
      </c>
    </row>
    <row r="27" s="41" customFormat="1" ht="19" customHeight="1" spans="1:9">
      <c r="A27" s="47"/>
      <c r="B27" s="69" t="s">
        <v>327</v>
      </c>
      <c r="C27" s="15" t="s">
        <v>155</v>
      </c>
      <c r="D27" s="29" t="s">
        <v>328</v>
      </c>
      <c r="E27" s="30" t="s">
        <v>329</v>
      </c>
      <c r="F27" s="30" t="s">
        <v>329</v>
      </c>
      <c r="G27" s="47">
        <v>12</v>
      </c>
      <c r="H27" s="47">
        <v>12</v>
      </c>
      <c r="I27" s="72"/>
    </row>
    <row r="28" s="41" customFormat="1" ht="19" customHeight="1" spans="1:9">
      <c r="A28" s="47"/>
      <c r="B28" s="62"/>
      <c r="C28" s="15" t="s">
        <v>173</v>
      </c>
      <c r="D28" s="29" t="s">
        <v>330</v>
      </c>
      <c r="E28" s="30" t="s">
        <v>331</v>
      </c>
      <c r="F28" s="103" t="s">
        <v>123</v>
      </c>
      <c r="G28" s="47">
        <v>13</v>
      </c>
      <c r="H28" s="47">
        <v>13</v>
      </c>
      <c r="I28" s="72"/>
    </row>
    <row r="29" s="41" customFormat="1" ht="19" customHeight="1" spans="1:9">
      <c r="A29" s="47"/>
      <c r="B29" s="62"/>
      <c r="C29" s="15" t="s">
        <v>179</v>
      </c>
      <c r="D29" s="29" t="s">
        <v>260</v>
      </c>
      <c r="E29" s="30" t="s">
        <v>260</v>
      </c>
      <c r="F29" s="103" t="s">
        <v>260</v>
      </c>
      <c r="G29" s="47">
        <v>0</v>
      </c>
      <c r="H29" s="47">
        <v>0</v>
      </c>
      <c r="I29" s="150"/>
    </row>
    <row r="30" s="41" customFormat="1" ht="19" customHeight="1" spans="1:9">
      <c r="A30" s="47"/>
      <c r="B30" s="62"/>
      <c r="C30" s="15" t="s">
        <v>185</v>
      </c>
      <c r="D30" s="29" t="s">
        <v>256</v>
      </c>
      <c r="E30" s="76">
        <v>1</v>
      </c>
      <c r="F30" s="76">
        <v>1</v>
      </c>
      <c r="G30" s="47">
        <v>10</v>
      </c>
      <c r="H30" s="47">
        <v>10</v>
      </c>
      <c r="I30" s="150"/>
    </row>
    <row r="31" s="41" customFormat="1" ht="19" customHeight="1" spans="1:9">
      <c r="A31" s="47"/>
      <c r="B31" s="69" t="s">
        <v>332</v>
      </c>
      <c r="C31" s="15" t="s">
        <v>259</v>
      </c>
      <c r="D31" s="29" t="s">
        <v>260</v>
      </c>
      <c r="E31" s="30" t="s">
        <v>260</v>
      </c>
      <c r="F31" s="103" t="s">
        <v>260</v>
      </c>
      <c r="G31" s="47">
        <v>0</v>
      </c>
      <c r="H31" s="47">
        <v>0</v>
      </c>
      <c r="I31" s="150"/>
    </row>
    <row r="32" s="41" customFormat="1" ht="19" customHeight="1" spans="1:9">
      <c r="A32" s="47"/>
      <c r="B32" s="62"/>
      <c r="C32" s="15" t="s">
        <v>261</v>
      </c>
      <c r="D32" s="29" t="s">
        <v>333</v>
      </c>
      <c r="E32" s="30" t="s">
        <v>321</v>
      </c>
      <c r="F32" s="103" t="s">
        <v>123</v>
      </c>
      <c r="G32" s="47">
        <v>15</v>
      </c>
      <c r="H32" s="47">
        <v>15</v>
      </c>
      <c r="I32" s="150"/>
    </row>
    <row r="33" s="41" customFormat="1" ht="19" customHeight="1" spans="1:9">
      <c r="A33" s="47"/>
      <c r="B33" s="62"/>
      <c r="C33" s="15" t="s">
        <v>264</v>
      </c>
      <c r="D33" s="29" t="s">
        <v>260</v>
      </c>
      <c r="E33" s="30" t="s">
        <v>260</v>
      </c>
      <c r="F33" s="103" t="s">
        <v>260</v>
      </c>
      <c r="G33" s="47">
        <v>0</v>
      </c>
      <c r="H33" s="47">
        <v>0</v>
      </c>
      <c r="I33" s="150"/>
    </row>
    <row r="34" s="41" customFormat="1" ht="19" customHeight="1" spans="1:9">
      <c r="A34" s="47"/>
      <c r="B34" s="62"/>
      <c r="C34" s="15" t="s">
        <v>265</v>
      </c>
      <c r="D34" s="29" t="s">
        <v>334</v>
      </c>
      <c r="E34" s="30" t="s">
        <v>202</v>
      </c>
      <c r="F34" s="103" t="s">
        <v>123</v>
      </c>
      <c r="G34" s="47">
        <v>10</v>
      </c>
      <c r="H34" s="47">
        <v>10</v>
      </c>
      <c r="I34" s="150"/>
    </row>
    <row r="35" s="41" customFormat="1" ht="19" customHeight="1" spans="1:9">
      <c r="A35" s="47"/>
      <c r="B35" s="69" t="s">
        <v>267</v>
      </c>
      <c r="C35" s="15" t="s">
        <v>268</v>
      </c>
      <c r="D35" s="29" t="s">
        <v>288</v>
      </c>
      <c r="E35" s="30" t="s">
        <v>313</v>
      </c>
      <c r="F35" s="159">
        <v>0.8</v>
      </c>
      <c r="G35" s="47">
        <v>10</v>
      </c>
      <c r="H35" s="47">
        <v>10</v>
      </c>
      <c r="I35" s="150"/>
    </row>
    <row r="36" s="41" customFormat="1" ht="19" customHeight="1" spans="1:9">
      <c r="A36" s="47"/>
      <c r="B36" s="67"/>
      <c r="C36" s="50"/>
      <c r="D36" s="48"/>
      <c r="E36" s="84"/>
      <c r="F36" s="50"/>
      <c r="G36" s="47"/>
      <c r="H36" s="46"/>
      <c r="I36" s="150"/>
    </row>
    <row r="37" ht="16" customHeight="1" spans="1:9">
      <c r="A37" s="54" t="s">
        <v>210</v>
      </c>
      <c r="B37" s="55"/>
      <c r="C37" s="55"/>
      <c r="D37" s="55"/>
      <c r="E37" s="55"/>
      <c r="F37" s="85"/>
      <c r="G37" s="52">
        <f>SUM(G15:G36)</f>
        <v>100</v>
      </c>
      <c r="H37" s="52">
        <f>SUM(H15:H36)</f>
        <v>86</v>
      </c>
      <c r="I37" s="255"/>
    </row>
    <row r="38" s="41" customFormat="1" ht="36" customHeight="1" spans="1:9">
      <c r="A38" s="46" t="s">
        <v>211</v>
      </c>
      <c r="B38" s="86" t="s">
        <v>335</v>
      </c>
      <c r="C38" s="87"/>
      <c r="D38" s="87"/>
      <c r="E38" s="87"/>
      <c r="F38" s="87"/>
      <c r="G38" s="87"/>
      <c r="H38" s="87"/>
      <c r="I38" s="96"/>
    </row>
    <row r="39" s="41" customFormat="1" ht="18" customHeight="1" spans="1:9">
      <c r="A39" s="88"/>
      <c r="B39" s="88" t="s">
        <v>272</v>
      </c>
      <c r="C39" s="88" t="s">
        <v>336</v>
      </c>
      <c r="D39" s="89"/>
      <c r="E39" s="88"/>
      <c r="F39" s="88"/>
      <c r="G39" s="250"/>
      <c r="H39" s="88"/>
      <c r="I39" s="264"/>
    </row>
    <row r="40" ht="33" customHeight="1" spans="1:9">
      <c r="A40" s="90" t="s">
        <v>273</v>
      </c>
      <c r="B40" s="90"/>
      <c r="C40" s="90"/>
      <c r="D40" s="90"/>
      <c r="E40" s="90"/>
      <c r="F40" s="90"/>
      <c r="G40" s="251"/>
      <c r="H40" s="90"/>
      <c r="I40" s="251"/>
    </row>
    <row r="41" ht="17" customHeight="1" spans="1:9">
      <c r="A41" s="91" t="s">
        <v>214</v>
      </c>
      <c r="B41" s="91"/>
      <c r="C41" s="91"/>
      <c r="D41" s="91"/>
      <c r="E41" s="91"/>
      <c r="F41" s="91"/>
      <c r="G41" s="249"/>
      <c r="H41" s="91"/>
      <c r="I41" s="249"/>
    </row>
    <row r="42" ht="29" customHeight="1" spans="1:9">
      <c r="A42" s="90" t="s">
        <v>215</v>
      </c>
      <c r="B42" s="90"/>
      <c r="C42" s="90"/>
      <c r="D42" s="90"/>
      <c r="E42" s="90"/>
      <c r="F42" s="90"/>
      <c r="G42" s="251"/>
      <c r="H42" s="90"/>
      <c r="I42" s="251"/>
    </row>
    <row r="43" ht="33" customHeight="1" spans="1:9">
      <c r="A43" s="90" t="s">
        <v>216</v>
      </c>
      <c r="B43" s="90"/>
      <c r="C43" s="90"/>
      <c r="D43" s="90"/>
      <c r="E43" s="90"/>
      <c r="F43" s="90"/>
      <c r="G43" s="251"/>
      <c r="H43" s="90"/>
      <c r="I43" s="251"/>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s>
  <pageMargins left="0.75" right="0.75" top="1" bottom="1" header="0.5" footer="0.5"/>
  <pageSetup paperSize="9" scale="76"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view="pageBreakPreview" zoomScaleNormal="100" workbookViewId="0">
      <selection activeCell="A3" sqref="$A3:$XFD3"/>
    </sheetView>
  </sheetViews>
  <sheetFormatPr defaultColWidth="9" defaultRowHeight="13.5"/>
  <cols>
    <col min="1" max="1" width="7" customWidth="1"/>
    <col min="2" max="2" width="8.75" customWidth="1"/>
    <col min="3" max="3" width="12.375" customWidth="1"/>
    <col min="4" max="4" width="17.75" style="43" customWidth="1"/>
    <col min="5" max="6" width="15.4416666666667" customWidth="1"/>
    <col min="7" max="8" width="6.88333333333333" style="42" customWidth="1"/>
    <col min="9" max="9" width="17.775" customWidth="1"/>
  </cols>
  <sheetData>
    <row r="1" customFormat="1" ht="20.25" spans="1:9">
      <c r="A1" s="44" t="s">
        <v>217</v>
      </c>
      <c r="B1" s="44"/>
      <c r="C1" s="44"/>
      <c r="D1" s="44"/>
      <c r="E1" s="44"/>
      <c r="F1" s="44"/>
      <c r="G1" s="44"/>
      <c r="H1" s="44"/>
      <c r="I1" s="44"/>
    </row>
    <row r="2" customFormat="1" spans="1:8">
      <c r="A2" s="45"/>
      <c r="B2" s="45"/>
      <c r="C2" s="45"/>
      <c r="D2" s="43"/>
      <c r="E2" s="45" t="s">
        <v>218</v>
      </c>
      <c r="F2" s="45"/>
      <c r="G2" s="249"/>
      <c r="H2" s="249"/>
    </row>
    <row r="3" s="1" customFormat="1" spans="1:9">
      <c r="A3" s="9" t="s">
        <v>219</v>
      </c>
      <c r="B3" s="9"/>
      <c r="C3" s="9" t="s">
        <v>94</v>
      </c>
      <c r="D3" s="10"/>
      <c r="E3" s="9"/>
      <c r="F3" s="9"/>
      <c r="G3" s="9"/>
      <c r="H3" s="9" t="s">
        <v>220</v>
      </c>
      <c r="I3" s="37">
        <v>45181</v>
      </c>
    </row>
    <row r="4" s="41" customFormat="1" ht="21" customHeight="1" spans="1:9">
      <c r="A4" s="46" t="s">
        <v>221</v>
      </c>
      <c r="B4" s="47" t="s">
        <v>20</v>
      </c>
      <c r="C4" s="47"/>
      <c r="D4" s="48"/>
      <c r="E4" s="47"/>
      <c r="F4" s="47"/>
      <c r="G4" s="47"/>
      <c r="H4" s="47"/>
      <c r="I4" s="47"/>
    </row>
    <row r="5" s="41" customFormat="1" ht="21" customHeight="1" spans="1:9">
      <c r="A5" s="49" t="s">
        <v>222</v>
      </c>
      <c r="B5" s="47" t="s">
        <v>94</v>
      </c>
      <c r="C5" s="47"/>
      <c r="D5" s="48"/>
      <c r="E5" s="50"/>
      <c r="F5" s="47" t="s">
        <v>223</v>
      </c>
      <c r="G5" s="47" t="s">
        <v>304</v>
      </c>
      <c r="H5" s="47"/>
      <c r="I5" s="47"/>
    </row>
    <row r="6" s="42" customFormat="1" ht="24" customHeight="1" spans="1:9">
      <c r="A6" s="51" t="s">
        <v>224</v>
      </c>
      <c r="B6" s="52" t="s">
        <v>96</v>
      </c>
      <c r="C6" s="52"/>
      <c r="D6" s="53" t="s">
        <v>225</v>
      </c>
      <c r="E6" s="54" t="s">
        <v>226</v>
      </c>
      <c r="F6" s="53" t="s">
        <v>227</v>
      </c>
      <c r="G6" s="54" t="s">
        <v>228</v>
      </c>
      <c r="H6" s="55"/>
      <c r="I6" s="85"/>
    </row>
    <row r="7" customFormat="1" ht="18" customHeight="1" spans="1:9">
      <c r="A7" s="56"/>
      <c r="B7" s="52" t="s">
        <v>229</v>
      </c>
      <c r="C7" s="52"/>
      <c r="D7" s="57">
        <f t="shared" ref="D7:F7" si="0">D8+D11</f>
        <v>900000</v>
      </c>
      <c r="E7" s="58">
        <f t="shared" si="0"/>
        <v>0</v>
      </c>
      <c r="F7" s="58">
        <f t="shared" si="0"/>
        <v>900000</v>
      </c>
      <c r="G7" s="59">
        <f>F7/(D7+E7)</f>
        <v>1</v>
      </c>
      <c r="H7" s="60"/>
      <c r="I7" s="92"/>
    </row>
    <row r="8" customFormat="1" ht="18" customHeight="1" spans="1:9">
      <c r="A8" s="56"/>
      <c r="B8" s="61" t="s">
        <v>230</v>
      </c>
      <c r="C8" s="61"/>
      <c r="D8" s="57">
        <f t="shared" ref="D8:F8" si="1">D9+D10</f>
        <v>900000</v>
      </c>
      <c r="E8" s="58">
        <f t="shared" si="1"/>
        <v>0</v>
      </c>
      <c r="F8" s="58">
        <f t="shared" si="1"/>
        <v>900000</v>
      </c>
      <c r="G8" s="54" t="s">
        <v>102</v>
      </c>
      <c r="H8" s="55"/>
      <c r="I8" s="85"/>
    </row>
    <row r="9" s="41" customFormat="1" ht="18" customHeight="1" spans="1:9">
      <c r="A9" s="62"/>
      <c r="B9" s="63" t="s">
        <v>231</v>
      </c>
      <c r="C9" s="63"/>
      <c r="D9" s="64"/>
      <c r="E9" s="65"/>
      <c r="F9" s="66"/>
      <c r="G9" s="54" t="s">
        <v>102</v>
      </c>
      <c r="H9" s="55"/>
      <c r="I9" s="85"/>
    </row>
    <row r="10" s="41" customFormat="1" ht="18" customHeight="1" spans="1:9">
      <c r="A10" s="62"/>
      <c r="B10" s="63" t="s">
        <v>232</v>
      </c>
      <c r="C10" s="63"/>
      <c r="D10" s="64">
        <v>900000</v>
      </c>
      <c r="E10" s="65"/>
      <c r="F10" s="66">
        <v>900000</v>
      </c>
      <c r="G10" s="54" t="s">
        <v>102</v>
      </c>
      <c r="H10" s="55"/>
      <c r="I10" s="85"/>
    </row>
    <row r="11" s="41" customFormat="1" ht="18" customHeight="1" spans="1:9">
      <c r="A11" s="67"/>
      <c r="B11" s="63" t="s">
        <v>104</v>
      </c>
      <c r="C11" s="63"/>
      <c r="D11" s="64"/>
      <c r="E11" s="65"/>
      <c r="F11" s="66"/>
      <c r="G11" s="54" t="s">
        <v>102</v>
      </c>
      <c r="H11" s="55"/>
      <c r="I11" s="85"/>
    </row>
    <row r="12" customFormat="1" ht="18" customHeight="1" spans="1:9">
      <c r="A12" s="51" t="s">
        <v>105</v>
      </c>
      <c r="B12" s="52" t="s">
        <v>106</v>
      </c>
      <c r="C12" s="52"/>
      <c r="D12" s="53"/>
      <c r="E12" s="52"/>
      <c r="F12" s="52" t="s">
        <v>107</v>
      </c>
      <c r="G12" s="52"/>
      <c r="H12" s="52"/>
      <c r="I12" s="52"/>
    </row>
    <row r="13" s="41" customFormat="1" ht="46.05" customHeight="1" spans="1:9">
      <c r="A13" s="62"/>
      <c r="B13" s="47" t="s">
        <v>337</v>
      </c>
      <c r="C13" s="47"/>
      <c r="D13" s="48"/>
      <c r="E13" s="47"/>
      <c r="F13" s="47" t="s">
        <v>338</v>
      </c>
      <c r="G13" s="47"/>
      <c r="H13" s="47"/>
      <c r="I13" s="47"/>
    </row>
    <row r="14" customFormat="1" ht="33" customHeight="1" spans="1:9">
      <c r="A14" s="47" t="s">
        <v>110</v>
      </c>
      <c r="B14" s="68" t="s">
        <v>111</v>
      </c>
      <c r="C14" s="68" t="s">
        <v>112</v>
      </c>
      <c r="D14" s="69" t="s">
        <v>113</v>
      </c>
      <c r="E14" s="70" t="s">
        <v>114</v>
      </c>
      <c r="F14" s="68" t="s">
        <v>115</v>
      </c>
      <c r="G14" s="68" t="s">
        <v>116</v>
      </c>
      <c r="H14" s="68" t="s">
        <v>117</v>
      </c>
      <c r="I14" s="93" t="s">
        <v>118</v>
      </c>
    </row>
    <row r="15" customFormat="1" ht="19.05" customHeight="1" spans="1:9">
      <c r="A15" s="47"/>
      <c r="B15" s="69" t="s">
        <v>235</v>
      </c>
      <c r="C15" s="71" t="s">
        <v>236</v>
      </c>
      <c r="D15" s="72" t="s">
        <v>237</v>
      </c>
      <c r="E15" s="26" t="s">
        <v>238</v>
      </c>
      <c r="F15" s="47" t="s">
        <v>123</v>
      </c>
      <c r="G15" s="47">
        <v>2</v>
      </c>
      <c r="H15" s="47">
        <v>2</v>
      </c>
      <c r="I15" s="94"/>
    </row>
    <row r="16" customFormat="1" ht="19.05" customHeight="1" spans="1:9">
      <c r="A16" s="47"/>
      <c r="B16" s="68"/>
      <c r="C16" s="68"/>
      <c r="D16" s="72" t="s">
        <v>121</v>
      </c>
      <c r="E16" s="26" t="s">
        <v>122</v>
      </c>
      <c r="F16" s="47" t="s">
        <v>123</v>
      </c>
      <c r="G16" s="47">
        <v>2</v>
      </c>
      <c r="H16" s="47">
        <v>2</v>
      </c>
      <c r="I16" s="94"/>
    </row>
    <row r="17" customFormat="1" ht="19.05" customHeight="1" spans="1:9">
      <c r="A17" s="47"/>
      <c r="B17" s="68"/>
      <c r="C17" s="70"/>
      <c r="D17" s="72" t="s">
        <v>124</v>
      </c>
      <c r="E17" s="26" t="s">
        <v>125</v>
      </c>
      <c r="F17" s="47" t="s">
        <v>123</v>
      </c>
      <c r="G17" s="47">
        <v>2</v>
      </c>
      <c r="H17" s="47">
        <v>2</v>
      </c>
      <c r="I17" s="94"/>
    </row>
    <row r="18" customFormat="1" ht="19.05" customHeight="1" spans="1:9">
      <c r="A18" s="47"/>
      <c r="B18" s="68"/>
      <c r="C18" s="71" t="s">
        <v>239</v>
      </c>
      <c r="D18" s="72" t="s">
        <v>240</v>
      </c>
      <c r="E18" s="74">
        <v>1</v>
      </c>
      <c r="F18" s="75">
        <v>1</v>
      </c>
      <c r="G18" s="47">
        <v>2</v>
      </c>
      <c r="H18" s="47">
        <v>2</v>
      </c>
      <c r="I18" s="94"/>
    </row>
    <row r="19" customFormat="1" ht="19.05" customHeight="1" spans="1:9">
      <c r="A19" s="47"/>
      <c r="B19" s="68"/>
      <c r="C19" s="70"/>
      <c r="D19" s="72" t="s">
        <v>241</v>
      </c>
      <c r="E19" s="76">
        <v>1</v>
      </c>
      <c r="F19" s="75">
        <v>1</v>
      </c>
      <c r="G19" s="47">
        <v>2</v>
      </c>
      <c r="H19" s="47">
        <v>2</v>
      </c>
      <c r="I19" s="94"/>
    </row>
    <row r="20" customFormat="1" ht="19.05" customHeight="1" spans="1:9">
      <c r="A20" s="47"/>
      <c r="B20" s="69" t="s">
        <v>242</v>
      </c>
      <c r="C20" s="71" t="s">
        <v>243</v>
      </c>
      <c r="D20" s="72" t="s">
        <v>142</v>
      </c>
      <c r="E20" s="77" t="s">
        <v>143</v>
      </c>
      <c r="F20" s="47" t="s">
        <v>123</v>
      </c>
      <c r="G20" s="47">
        <v>2</v>
      </c>
      <c r="H20" s="47">
        <v>2</v>
      </c>
      <c r="I20" s="94"/>
    </row>
    <row r="21" customFormat="1" ht="19.05" customHeight="1" spans="1:9">
      <c r="A21" s="47"/>
      <c r="B21" s="68"/>
      <c r="C21" s="68"/>
      <c r="D21" s="72" t="s">
        <v>244</v>
      </c>
      <c r="E21" s="77" t="s">
        <v>245</v>
      </c>
      <c r="F21" s="47" t="s">
        <v>123</v>
      </c>
      <c r="G21" s="47">
        <v>2</v>
      </c>
      <c r="H21" s="47">
        <v>2</v>
      </c>
      <c r="I21" s="94"/>
    </row>
    <row r="22" customFormat="1" ht="19.05" customHeight="1" spans="1:9">
      <c r="A22" s="47"/>
      <c r="B22" s="68"/>
      <c r="C22" s="70"/>
      <c r="D22" s="72" t="s">
        <v>246</v>
      </c>
      <c r="E22" s="77" t="s">
        <v>247</v>
      </c>
      <c r="F22" s="47" t="s">
        <v>123</v>
      </c>
      <c r="G22" s="47">
        <v>1</v>
      </c>
      <c r="H22" s="47">
        <v>1</v>
      </c>
      <c r="I22" s="94"/>
    </row>
    <row r="23" customFormat="1" ht="19.05" customHeight="1" spans="1:9">
      <c r="A23" s="47"/>
      <c r="B23" s="68"/>
      <c r="C23" s="71" t="s">
        <v>248</v>
      </c>
      <c r="D23" s="72" t="s">
        <v>142</v>
      </c>
      <c r="E23" s="77" t="s">
        <v>143</v>
      </c>
      <c r="F23" s="47" t="s">
        <v>123</v>
      </c>
      <c r="G23" s="47">
        <v>2</v>
      </c>
      <c r="H23" s="47">
        <v>2</v>
      </c>
      <c r="I23" s="94"/>
    </row>
    <row r="24" customFormat="1" ht="19.05" customHeight="1" spans="1:9">
      <c r="A24" s="47"/>
      <c r="B24" s="68"/>
      <c r="C24" s="68"/>
      <c r="D24" s="72" t="s">
        <v>144</v>
      </c>
      <c r="E24" s="77" t="s">
        <v>145</v>
      </c>
      <c r="F24" s="47" t="s">
        <v>123</v>
      </c>
      <c r="G24" s="47">
        <v>2</v>
      </c>
      <c r="H24" s="47">
        <v>2</v>
      </c>
      <c r="I24" s="94"/>
    </row>
    <row r="25" customFormat="1" ht="19.05" customHeight="1" spans="1:9">
      <c r="A25" s="47"/>
      <c r="B25" s="68"/>
      <c r="C25" s="68"/>
      <c r="D25" s="72" t="s">
        <v>249</v>
      </c>
      <c r="E25" s="77" t="s">
        <v>245</v>
      </c>
      <c r="F25" s="47" t="s">
        <v>123</v>
      </c>
      <c r="G25" s="47">
        <v>1</v>
      </c>
      <c r="H25" s="47">
        <v>1</v>
      </c>
      <c r="I25" s="94"/>
    </row>
    <row r="26" customFormat="1" ht="19.05" customHeight="1" spans="1:9">
      <c r="A26" s="47"/>
      <c r="B26" s="68"/>
      <c r="C26" s="70"/>
      <c r="D26" s="72" t="s">
        <v>250</v>
      </c>
      <c r="E26" s="76">
        <v>1</v>
      </c>
      <c r="F26" s="75">
        <v>1</v>
      </c>
      <c r="G26" s="47">
        <v>10</v>
      </c>
      <c r="H26" s="47">
        <v>10</v>
      </c>
      <c r="I26" s="94"/>
    </row>
    <row r="27" s="41" customFormat="1" ht="19.05" customHeight="1" spans="1:9">
      <c r="A27" s="47"/>
      <c r="B27" s="69" t="s">
        <v>252</v>
      </c>
      <c r="C27" s="15" t="s">
        <v>155</v>
      </c>
      <c r="D27" s="29" t="s">
        <v>307</v>
      </c>
      <c r="E27" s="30" t="s">
        <v>308</v>
      </c>
      <c r="F27" s="30" t="s">
        <v>308</v>
      </c>
      <c r="G27" s="47">
        <v>5</v>
      </c>
      <c r="H27" s="47">
        <v>5</v>
      </c>
      <c r="I27" s="95"/>
    </row>
    <row r="28" s="41" customFormat="1" ht="19.05" customHeight="1" spans="1:9">
      <c r="A28" s="47"/>
      <c r="B28" s="62"/>
      <c r="C28" s="15" t="s">
        <v>173</v>
      </c>
      <c r="D28" s="29" t="s">
        <v>260</v>
      </c>
      <c r="E28" s="30" t="s">
        <v>260</v>
      </c>
      <c r="F28" s="50"/>
      <c r="G28" s="47" t="s">
        <v>280</v>
      </c>
      <c r="H28" s="47" t="s">
        <v>280</v>
      </c>
      <c r="I28" s="95"/>
    </row>
    <row r="29" s="41" customFormat="1" ht="19.05" customHeight="1" spans="1:9">
      <c r="A29" s="47"/>
      <c r="B29" s="62"/>
      <c r="C29" s="15" t="s">
        <v>179</v>
      </c>
      <c r="D29" s="29" t="s">
        <v>281</v>
      </c>
      <c r="E29" s="30" t="s">
        <v>282</v>
      </c>
      <c r="F29" s="75">
        <v>1</v>
      </c>
      <c r="G29" s="47">
        <v>5</v>
      </c>
      <c r="H29" s="47">
        <v>5</v>
      </c>
      <c r="I29" s="95"/>
    </row>
    <row r="30" s="41" customFormat="1" ht="19.05" customHeight="1" spans="1:9">
      <c r="A30" s="47"/>
      <c r="B30" s="62"/>
      <c r="C30" s="15" t="s">
        <v>185</v>
      </c>
      <c r="D30" s="29" t="s">
        <v>256</v>
      </c>
      <c r="E30" s="260">
        <v>1</v>
      </c>
      <c r="F30" s="75">
        <v>1</v>
      </c>
      <c r="G30" s="47">
        <v>25</v>
      </c>
      <c r="H30" s="47">
        <v>25</v>
      </c>
      <c r="I30" s="95"/>
    </row>
    <row r="31" s="41" customFormat="1" ht="19.05" customHeight="1" spans="1:9">
      <c r="A31" s="47"/>
      <c r="B31" s="69" t="s">
        <v>258</v>
      </c>
      <c r="C31" s="15" t="s">
        <v>259</v>
      </c>
      <c r="D31" s="29" t="s">
        <v>260</v>
      </c>
      <c r="E31" s="30" t="s">
        <v>260</v>
      </c>
      <c r="F31" s="50"/>
      <c r="G31" s="47" t="s">
        <v>280</v>
      </c>
      <c r="H31" s="47" t="s">
        <v>280</v>
      </c>
      <c r="I31" s="95"/>
    </row>
    <row r="32" s="41" customFormat="1" ht="19.05" customHeight="1" spans="1:9">
      <c r="A32" s="47"/>
      <c r="B32" s="62"/>
      <c r="C32" s="15" t="s">
        <v>261</v>
      </c>
      <c r="D32" s="29" t="s">
        <v>309</v>
      </c>
      <c r="E32" s="30" t="s">
        <v>310</v>
      </c>
      <c r="F32" s="47" t="s">
        <v>123</v>
      </c>
      <c r="G32" s="47">
        <v>10</v>
      </c>
      <c r="H32" s="47">
        <v>10</v>
      </c>
      <c r="I32" s="95"/>
    </row>
    <row r="33" s="41" customFormat="1" ht="19.05" customHeight="1" spans="1:9">
      <c r="A33" s="47"/>
      <c r="B33" s="62"/>
      <c r="C33" s="15" t="s">
        <v>264</v>
      </c>
      <c r="D33" s="29" t="s">
        <v>311</v>
      </c>
      <c r="E33" s="30" t="s">
        <v>310</v>
      </c>
      <c r="F33" s="47" t="s">
        <v>123</v>
      </c>
      <c r="G33" s="47">
        <v>8</v>
      </c>
      <c r="H33" s="47">
        <v>8</v>
      </c>
      <c r="I33" s="95"/>
    </row>
    <row r="34" s="41" customFormat="1" ht="19.05" customHeight="1" spans="1:9">
      <c r="A34" s="47"/>
      <c r="B34" s="62"/>
      <c r="C34" s="15" t="s">
        <v>265</v>
      </c>
      <c r="D34" s="29" t="s">
        <v>312</v>
      </c>
      <c r="E34" s="30" t="s">
        <v>287</v>
      </c>
      <c r="F34" s="47" t="s">
        <v>123</v>
      </c>
      <c r="G34" s="47">
        <v>7</v>
      </c>
      <c r="H34" s="47">
        <v>7</v>
      </c>
      <c r="I34" s="95"/>
    </row>
    <row r="35" s="41" customFormat="1" ht="19.05" customHeight="1" spans="1:9">
      <c r="A35" s="47"/>
      <c r="B35" s="69" t="s">
        <v>267</v>
      </c>
      <c r="C35" s="15" t="s">
        <v>268</v>
      </c>
      <c r="D35" s="29" t="s">
        <v>288</v>
      </c>
      <c r="E35" s="30" t="s">
        <v>313</v>
      </c>
      <c r="F35" s="30" t="s">
        <v>313</v>
      </c>
      <c r="G35" s="47">
        <v>10</v>
      </c>
      <c r="H35" s="47">
        <v>10</v>
      </c>
      <c r="I35" s="95"/>
    </row>
    <row r="36" s="41" customFormat="1" ht="19.05" customHeight="1" spans="1:9">
      <c r="A36" s="47"/>
      <c r="B36" s="67"/>
      <c r="C36" s="50"/>
      <c r="D36" s="48"/>
      <c r="E36" s="84"/>
      <c r="F36" s="50"/>
      <c r="G36" s="47" t="s">
        <v>280</v>
      </c>
      <c r="H36" s="47" t="s">
        <v>280</v>
      </c>
      <c r="I36" s="95"/>
    </row>
    <row r="37" ht="16.05" customHeight="1" spans="1:9">
      <c r="A37" s="54" t="s">
        <v>210</v>
      </c>
      <c r="B37" s="55"/>
      <c r="C37" s="55"/>
      <c r="D37" s="55"/>
      <c r="E37" s="55"/>
      <c r="F37" s="85"/>
      <c r="G37" s="52">
        <f>SUM(G15:G36)</f>
        <v>100</v>
      </c>
      <c r="H37" s="52">
        <f>SUM(H15:H36)</f>
        <v>100</v>
      </c>
      <c r="I37" s="94"/>
    </row>
    <row r="38" s="41" customFormat="1" ht="58.2" customHeight="1" spans="1:9">
      <c r="A38" s="46" t="s">
        <v>211</v>
      </c>
      <c r="B38" s="261" t="s">
        <v>339</v>
      </c>
      <c r="C38" s="262"/>
      <c r="D38" s="262"/>
      <c r="E38" s="262"/>
      <c r="F38" s="262"/>
      <c r="G38" s="262"/>
      <c r="H38" s="262"/>
      <c r="I38" s="263"/>
    </row>
    <row r="39" s="41" customFormat="1" ht="18" customHeight="1" spans="1:8">
      <c r="A39" s="88"/>
      <c r="B39" s="88" t="s">
        <v>291</v>
      </c>
      <c r="C39" s="88"/>
      <c r="D39" s="89"/>
      <c r="E39" s="88"/>
      <c r="F39" s="88"/>
      <c r="G39" s="250"/>
      <c r="H39" s="250"/>
    </row>
    <row r="40" ht="33" customHeight="1" spans="1:9">
      <c r="A40" s="90" t="s">
        <v>273</v>
      </c>
      <c r="B40" s="90"/>
      <c r="C40" s="90"/>
      <c r="D40" s="90"/>
      <c r="E40" s="90"/>
      <c r="F40" s="90"/>
      <c r="G40" s="251"/>
      <c r="H40" s="251"/>
      <c r="I40" s="90"/>
    </row>
    <row r="41" ht="16.95" customHeight="1" spans="1:9">
      <c r="A41" s="91" t="s">
        <v>214</v>
      </c>
      <c r="B41" s="91"/>
      <c r="C41" s="91"/>
      <c r="D41" s="91"/>
      <c r="E41" s="91"/>
      <c r="F41" s="91"/>
      <c r="G41" s="249"/>
      <c r="H41" s="249"/>
      <c r="I41" s="91"/>
    </row>
    <row r="42" ht="28.95" customHeight="1" spans="1:9">
      <c r="A42" s="90" t="s">
        <v>215</v>
      </c>
      <c r="B42" s="90"/>
      <c r="C42" s="90"/>
      <c r="D42" s="90"/>
      <c r="E42" s="90"/>
      <c r="F42" s="90"/>
      <c r="G42" s="251"/>
      <c r="H42" s="251"/>
      <c r="I42" s="90"/>
    </row>
    <row r="43" ht="33" customHeight="1" spans="1:9">
      <c r="A43" s="90" t="s">
        <v>216</v>
      </c>
      <c r="B43" s="90"/>
      <c r="C43" s="90"/>
      <c r="D43" s="90"/>
      <c r="E43" s="90"/>
      <c r="F43" s="90"/>
      <c r="G43" s="251"/>
      <c r="H43" s="251"/>
      <c r="I43" s="90"/>
    </row>
  </sheetData>
  <mergeCells count="38">
    <mergeCell ref="A1:I1"/>
    <mergeCell ref="B4:I4"/>
    <mergeCell ref="B5:E5"/>
    <mergeCell ref="G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7:F37"/>
    <mergeCell ref="B38:I38"/>
    <mergeCell ref="A40:I40"/>
    <mergeCell ref="A41:I41"/>
    <mergeCell ref="A42:I42"/>
    <mergeCell ref="A43:I43"/>
    <mergeCell ref="A6:A11"/>
    <mergeCell ref="A12:A13"/>
    <mergeCell ref="A14:A36"/>
    <mergeCell ref="B15:B19"/>
    <mergeCell ref="B20:B26"/>
    <mergeCell ref="B27:B30"/>
    <mergeCell ref="B31:B34"/>
    <mergeCell ref="B35:B36"/>
    <mergeCell ref="C15:C17"/>
    <mergeCell ref="C18:C19"/>
    <mergeCell ref="C20:C22"/>
    <mergeCell ref="C23:C26"/>
  </mergeCells>
  <pageMargins left="0.75" right="0.75" top="1" bottom="1" header="0.5" footer="0.5"/>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43</vt:i4>
      </vt:variant>
    </vt:vector>
  </HeadingPairs>
  <TitlesOfParts>
    <vt:vector size="43" baseType="lpstr">
      <vt:lpstr>目录</vt:lpstr>
      <vt:lpstr>整体支出</vt:lpstr>
      <vt:lpstr>项目1</vt:lpstr>
      <vt:lpstr>项目2</vt:lpstr>
      <vt:lpstr>项目3</vt:lpstr>
      <vt:lpstr>项目4</vt:lpstr>
      <vt:lpstr>项目5</vt:lpstr>
      <vt:lpstr>项目6</vt:lpstr>
      <vt:lpstr>项目7</vt:lpstr>
      <vt:lpstr>项目8</vt:lpstr>
      <vt:lpstr>项目9</vt:lpstr>
      <vt:lpstr>项目10</vt:lpstr>
      <vt:lpstr>项目11</vt:lpstr>
      <vt:lpstr>项目12</vt:lpstr>
      <vt:lpstr>项目13</vt:lpstr>
      <vt:lpstr>项目14</vt:lpstr>
      <vt:lpstr>项目15</vt:lpstr>
      <vt:lpstr>项目16</vt:lpstr>
      <vt:lpstr>项目17</vt:lpstr>
      <vt:lpstr>项目18</vt:lpstr>
      <vt:lpstr>项目19</vt:lpstr>
      <vt:lpstr>项目20</vt:lpstr>
      <vt:lpstr>项目21</vt:lpstr>
      <vt:lpstr>项目22</vt:lpstr>
      <vt:lpstr>项目23</vt:lpstr>
      <vt:lpstr>项目24</vt:lpstr>
      <vt:lpstr>项目25</vt:lpstr>
      <vt:lpstr>项目26</vt:lpstr>
      <vt:lpstr>项目27</vt:lpstr>
      <vt:lpstr>项目28</vt:lpstr>
      <vt:lpstr>项目29</vt:lpstr>
      <vt:lpstr>项目30</vt:lpstr>
      <vt:lpstr>项目31</vt:lpstr>
      <vt:lpstr>项目32</vt:lpstr>
      <vt:lpstr>项目33</vt:lpstr>
      <vt:lpstr>项目34</vt:lpstr>
      <vt:lpstr>项目35</vt:lpstr>
      <vt:lpstr>项目36</vt:lpstr>
      <vt:lpstr>项目37</vt:lpstr>
      <vt:lpstr>项目38</vt:lpstr>
      <vt:lpstr>项目39</vt:lpstr>
      <vt:lpstr>项目40</vt:lpstr>
      <vt:lpstr>项目41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2021-12-22T06:56:00Z</dcterms:created>
  <dcterms:modified xsi:type="dcterms:W3CDTF">2023-09-12T04:01:40Z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F15A45D434A54E67AFFE9169866E6A8A_13</vt:lpwstr>
  </property>
</Properties>
</file>